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70" tabRatio="906" firstSheet="44" activeTab="44"/>
  </bookViews>
  <sheets>
    <sheet name="资产负债表" sheetId="109" state="hidden" r:id="rId1"/>
    <sheet name="流动汇总" sheetId="3" state="hidden" r:id="rId2"/>
    <sheet name="现金" sheetId="4" state="hidden" r:id="rId3"/>
    <sheet name="银行存款" sheetId="5" state="hidden" r:id="rId4"/>
    <sheet name="其他货币资金" sheetId="6" state="hidden" r:id="rId5"/>
    <sheet name="交易性金融资产汇总" sheetId="7" state="hidden" r:id="rId6"/>
    <sheet name="交易性-股票" sheetId="8" state="hidden" r:id="rId7"/>
    <sheet name="交易性-债券" sheetId="9" state="hidden" r:id="rId8"/>
    <sheet name="交易性-基金" sheetId="121" state="hidden" r:id="rId9"/>
    <sheet name="衍生金融资产" sheetId="145" state="hidden" r:id="rId10"/>
    <sheet name="应收票据" sheetId="98" state="hidden" r:id="rId11"/>
    <sheet name="应收账款" sheetId="11" state="hidden" r:id="rId12"/>
    <sheet name="应收款项融资" sheetId="146" state="hidden" r:id="rId13"/>
    <sheet name="预付账款" sheetId="14" state="hidden" r:id="rId14"/>
    <sheet name="其他应收款" sheetId="16" state="hidden" r:id="rId15"/>
    <sheet name="存货汇总" sheetId="17" state="hidden" r:id="rId16"/>
    <sheet name="材料采购（在途物资）" sheetId="19" state="hidden" r:id="rId17"/>
    <sheet name="原材料" sheetId="18" state="hidden" r:id="rId18"/>
    <sheet name="在库周转材料" sheetId="20" state="hidden" r:id="rId19"/>
    <sheet name="委托加工物资" sheetId="100" state="hidden" r:id="rId20"/>
    <sheet name="产成品（库存商品）" sheetId="23" state="hidden" r:id="rId21"/>
    <sheet name="在产品（自制半成品）" sheetId="99" state="hidden" r:id="rId22"/>
    <sheet name="发出商品" sheetId="116" state="hidden" r:id="rId23"/>
    <sheet name="在用周转材料" sheetId="26" state="hidden" r:id="rId24"/>
    <sheet name="开发成本" sheetId="147" state="hidden" r:id="rId25"/>
    <sheet name="开发产品" sheetId="148" state="hidden" r:id="rId26"/>
    <sheet name="合同资产" sheetId="149" state="hidden" r:id="rId27"/>
    <sheet name="持有待售资产" sheetId="150" state="hidden" r:id="rId28"/>
    <sheet name="一年到期非流动资产" sheetId="31" state="hidden" r:id="rId29"/>
    <sheet name="其他流动资产" sheetId="32" state="hidden" r:id="rId30"/>
    <sheet name="非流动资产汇总" sheetId="125" state="hidden" r:id="rId31"/>
    <sheet name="债权投资" sheetId="151" state="hidden" r:id="rId32"/>
    <sheet name="其他债权投资" sheetId="152" state="hidden" r:id="rId33"/>
    <sheet name="长期应收" sheetId="127" state="hidden" r:id="rId34"/>
    <sheet name="股权投资" sheetId="36" state="hidden" r:id="rId35"/>
    <sheet name="其他权益工具投资" sheetId="153" state="hidden" r:id="rId36"/>
    <sheet name="其他非流动金融资产" sheetId="154" state="hidden" r:id="rId37"/>
    <sheet name="4-5-1投资性房地产" sheetId="138" state="hidden" r:id="rId38"/>
    <sheet name="4-5-2投资性房地产" sheetId="139" state="hidden" r:id="rId39"/>
    <sheet name="4-5-3投资性地产" sheetId="140" state="hidden" r:id="rId40"/>
    <sheet name="4-5-4投资性地产" sheetId="141" state="hidden" r:id="rId41"/>
    <sheet name="房屋建筑物" sheetId="38" state="hidden" r:id="rId42"/>
    <sheet name="构筑物" sheetId="39" state="hidden" r:id="rId43"/>
    <sheet name="管道沟槽" sheetId="40" state="hidden" r:id="rId44"/>
    <sheet name="机器设备" sheetId="41" r:id="rId45"/>
    <sheet name="车辆" sheetId="42" state="hidden" r:id="rId46"/>
    <sheet name="电子设备" sheetId="43" state="hidden" r:id="rId47"/>
    <sheet name="土地" sheetId="120" state="hidden" r:id="rId48"/>
    <sheet name="在建工程汇总" sheetId="128" state="hidden" r:id="rId49"/>
    <sheet name="在建（土建）" sheetId="45" state="hidden" r:id="rId50"/>
    <sheet name="在建（设备）" sheetId="46" state="hidden" r:id="rId51"/>
    <sheet name="生产性生物资产" sheetId="129" state="hidden" r:id="rId52"/>
    <sheet name="油气资产" sheetId="130" state="hidden" r:id="rId53"/>
    <sheet name="使用权资产" sheetId="155" state="hidden" r:id="rId54"/>
    <sheet name="无形资产汇总" sheetId="131" state="hidden" r:id="rId55"/>
    <sheet name="无形-土地" sheetId="49" state="hidden" r:id="rId56"/>
    <sheet name="无形-矿业权" sheetId="142" state="hidden" r:id="rId57"/>
    <sheet name="无形-其他" sheetId="50" state="hidden" r:id="rId58"/>
    <sheet name="开发支出" sheetId="132" state="hidden" r:id="rId59"/>
    <sheet name="商誉" sheetId="133" state="hidden" r:id="rId60"/>
    <sheet name="长期待摊费用" sheetId="52" state="hidden" r:id="rId61"/>
    <sheet name="递延所得税资产" sheetId="54" state="hidden" r:id="rId62"/>
    <sheet name="其他非流动资产" sheetId="53" state="hidden" r:id="rId63"/>
    <sheet name="流动负债汇总" sheetId="55" state="hidden" r:id="rId64"/>
    <sheet name="短期借款" sheetId="56" state="hidden" r:id="rId65"/>
    <sheet name="交易性金融负债" sheetId="134" state="hidden" r:id="rId66"/>
    <sheet name="衍生金融负债" sheetId="156" state="hidden" r:id="rId67"/>
    <sheet name="应付票据" sheetId="57" state="hidden" r:id="rId68"/>
    <sheet name="应付账款" sheetId="58" state="hidden" r:id="rId69"/>
    <sheet name="预收账款" sheetId="59" state="hidden" r:id="rId70"/>
    <sheet name="合同负债" sheetId="157" state="hidden" r:id="rId71"/>
    <sheet name="职工薪酬" sheetId="62" state="hidden" r:id="rId72"/>
    <sheet name="应交税费" sheetId="64" state="hidden" r:id="rId73"/>
    <sheet name="其他应付款" sheetId="61" state="hidden" r:id="rId74"/>
    <sheet name="持有待售负债" sheetId="158" state="hidden" r:id="rId75"/>
    <sheet name="一年到期非流动负债" sheetId="68" state="hidden" r:id="rId76"/>
    <sheet name="其他流动负债" sheetId="69" state="hidden" r:id="rId77"/>
    <sheet name="非流动负债汇总 " sheetId="70" state="hidden" r:id="rId78"/>
    <sheet name="长期借款" sheetId="71" state="hidden" r:id="rId79"/>
    <sheet name="应付债券" sheetId="110" state="hidden" r:id="rId80"/>
    <sheet name="租赁负债" sheetId="160" state="hidden" r:id="rId81"/>
    <sheet name="长期应付款" sheetId="73" state="hidden" r:id="rId82"/>
    <sheet name="预计负债" sheetId="136" state="hidden" r:id="rId83"/>
    <sheet name="递延收益" sheetId="159" state="hidden" r:id="rId84"/>
    <sheet name="递延所得税负债" sheetId="76" state="hidden" r:id="rId85"/>
    <sheet name="其他非流动负债" sheetId="96" state="hidden" r:id="rId86"/>
  </sheets>
  <externalReferences>
    <externalReference r:id="rId87"/>
  </externalReferences>
  <definedNames>
    <definedName name="_BSP2">#REF!</definedName>
    <definedName name="_xlnm._FilterDatabase" localSheetId="74" hidden="1">持有待售负债!$A$4:$G$18</definedName>
    <definedName name="_xlnm._FilterDatabase" localSheetId="27" hidden="1">持有待售资产!$A$4:$I$17</definedName>
    <definedName name="_xlnm._FilterDatabase" localSheetId="70" hidden="1">合同负债!$A$4:$G$18</definedName>
    <definedName name="_xlnm._FilterDatabase" localSheetId="26" hidden="1">合同资产!$A$4:$J$17</definedName>
    <definedName name="_xlnm._FilterDatabase" localSheetId="44" hidden="1">机器设备!$A$5:$P$53</definedName>
    <definedName name="a">#REF!</definedName>
    <definedName name="bb">[1]说明!$C$31</definedName>
    <definedName name="BS">#REF!</definedName>
    <definedName name="BSCS">#REF!</definedName>
    <definedName name="BSCSP2">#REF!</definedName>
    <definedName name="cost">#REF!</definedName>
    <definedName name="DCF打印">#REF!</definedName>
    <definedName name="hh">[1]收入!$A$15</definedName>
    <definedName name="hjp">[1]收入!$A$15</definedName>
    <definedName name="IS">#REF!</definedName>
    <definedName name="ISCS">#REF!</definedName>
    <definedName name="ISCSP">#REF!</definedName>
    <definedName name="ISP">#REF!</definedName>
    <definedName name="PRCGAAP">#REF!</definedName>
    <definedName name="PRCGAAP2">#REF!</definedName>
    <definedName name="_xlnm.Print_Area" localSheetId="37">'4-5-1投资性房地产'!$A$1:$Q$28</definedName>
    <definedName name="_xlnm.Print_Area" localSheetId="38">'4-5-2投资性房地产'!$A$1:$P$28</definedName>
    <definedName name="_xlnm.Print_Area" localSheetId="39">'4-5-3投资性地产'!$A$1:$Q$28</definedName>
    <definedName name="_xlnm.Print_Area" localSheetId="40">'4-5-4投资性地产'!$A$1:$Q$28</definedName>
    <definedName name="_xlnm.Print_Area" localSheetId="16">'材料采购（在途物资）'!$A$1:$M$25</definedName>
    <definedName name="_xlnm.Print_Area" localSheetId="20">'产成品（库存商品）'!$A$1:$M$24</definedName>
    <definedName name="_xlnm.Print_Area" localSheetId="45">车辆!$A$1:$P$28</definedName>
    <definedName name="_xlnm.Print_Area" localSheetId="74">持有待售负债!$A$1:$G$20</definedName>
    <definedName name="_xlnm.Print_Area" localSheetId="27">持有待售资产!$A$1:$I$19</definedName>
    <definedName name="_xlnm.Print_Area" localSheetId="15">存货汇总!$A$1:$F$24</definedName>
    <definedName name="_xlnm.Print_Area" localSheetId="83">递延收益!$A$1:$G$16</definedName>
    <definedName name="_xlnm.Print_Area" localSheetId="84">递延所得税负债!$A$1:$F$25</definedName>
    <definedName name="_xlnm.Print_Area" localSheetId="61">递延所得税资产!$A$1:$F$24</definedName>
    <definedName name="_xlnm.Print_Area" localSheetId="46">电子设备!$A$1:$P$27</definedName>
    <definedName name="_xlnm.Print_Area" localSheetId="64">短期借款!$A$1:$K$27</definedName>
    <definedName name="_xlnm.Print_Area" localSheetId="22">发出商品!$A$1:$M$24</definedName>
    <definedName name="_xlnm.Print_Area" localSheetId="41">房屋建筑物!$A$1:$P$27</definedName>
    <definedName name="_xlnm.Print_Area" localSheetId="77">'非流动负债汇总 '!$A$1:$F$25</definedName>
    <definedName name="_xlnm.Print_Area" localSheetId="30">非流动资产汇总!$A$1:$F$25</definedName>
    <definedName name="_xlnm.Print_Area" localSheetId="42">构筑物!$A$1:$P$26</definedName>
    <definedName name="_xlnm.Print_Area" localSheetId="34">股权投资!$A$1:$J$24</definedName>
    <definedName name="_xlnm.Print_Area" localSheetId="43">管道沟槽!$A$1:$O$27</definedName>
    <definedName name="_xlnm.Print_Area" localSheetId="70">合同负债!$A$1:$G$20</definedName>
    <definedName name="_xlnm.Print_Area" localSheetId="26">合同资产!$A$1:$J$19</definedName>
    <definedName name="_xlnm.Print_Area" localSheetId="44">机器设备!$A$1:$P$86</definedName>
    <definedName name="_xlnm.Print_Area" localSheetId="6">'交易性-股票'!$A$1:$J$24</definedName>
    <definedName name="_xlnm.Print_Area" localSheetId="8">'交易性-基金'!$A$1:$K$27</definedName>
    <definedName name="_xlnm.Print_Area" localSheetId="65">交易性金融负债!$A$1:$G$25</definedName>
    <definedName name="_xlnm.Print_Area" localSheetId="5">交易性金融资产汇总!$A$1:$F$24</definedName>
    <definedName name="_xlnm.Print_Area" localSheetId="7">'交易性-债券'!$A$1:$J$24</definedName>
    <definedName name="_xlnm.Print_Area" localSheetId="24">#REF!</definedName>
    <definedName name="_xlnm.Print_Area" localSheetId="58">开发支出!$A$1:$H$24</definedName>
    <definedName name="_xlnm.Print_Area" localSheetId="63">流动负债汇总!$A$1:$F$25</definedName>
    <definedName name="_xlnm.Print_Area" localSheetId="1">流动汇总!$A$1:$H$22</definedName>
    <definedName name="_xlnm.Print_Area" localSheetId="85">其他非流动负债!$A$1:$G$25</definedName>
    <definedName name="_xlnm.Print_Area" localSheetId="36">其他非流动金融资产!$A$1:$I$21</definedName>
    <definedName name="_xlnm.Print_Area" localSheetId="62">其他非流动资产!$A$1:$G$26</definedName>
    <definedName name="_xlnm.Print_Area" localSheetId="4">其他货币资金!$A$1:$J$25</definedName>
    <definedName name="_xlnm.Print_Area" localSheetId="76">其他流动负债!$A$1:$G$26</definedName>
    <definedName name="_xlnm.Print_Area" localSheetId="29">其他流动资产!$A$1:$H$23</definedName>
    <definedName name="_xlnm.Print_Area" localSheetId="35">其他权益工具投资!$A$1:$I$21</definedName>
    <definedName name="_xlnm.Print_Area" localSheetId="73">其他应付款!$A$1:$G$25</definedName>
    <definedName name="_xlnm.Print_Area" localSheetId="14">其他应收款!$A$1:$I$28</definedName>
    <definedName name="_xlnm.Print_Area" localSheetId="59">商誉!$A$1:$H$25</definedName>
    <definedName name="_xlnm.Print_Area" localSheetId="51">生产性生物资产!$A$1:$M$25</definedName>
    <definedName name="_xlnm.Print_Area" localSheetId="53">使用权资产!$A$1:$I$21</definedName>
    <definedName name="_xlnm.Print_Area" localSheetId="47">土地!$A$1:$O$28</definedName>
    <definedName name="_xlnm.Print_Area" localSheetId="19">委托加工物资!$A$1:$N$25</definedName>
    <definedName name="_xlnm.Print_Area" localSheetId="56">'无形-矿业权'!$A$1:$N$28</definedName>
    <definedName name="_xlnm.Print_Area" localSheetId="57">'无形-其他'!$A$1:$K$27</definedName>
    <definedName name="_xlnm.Print_Area" localSheetId="55">'无形-土地'!$A$1:$O$28</definedName>
    <definedName name="_xlnm.Print_Area" localSheetId="54">无形资产汇总!$A$1:$F$25</definedName>
    <definedName name="_xlnm.Print_Area" localSheetId="2">现金!$A$1:$H$23</definedName>
    <definedName name="_xlnm.Print_Area" localSheetId="66">衍生金融负债!$A$1:$G$25</definedName>
    <definedName name="_xlnm.Print_Area" localSheetId="9">衍生金融资产!$A$1:$H$26</definedName>
    <definedName name="_xlnm.Print_Area" localSheetId="75">一年到期非流动负债!$A$1:$H$25</definedName>
    <definedName name="_xlnm.Print_Area" localSheetId="28">一年到期非流动资产!$A$1:$H$23</definedName>
    <definedName name="_xlnm.Print_Area" localSheetId="3">银行存款!$A$1:$I$24</definedName>
    <definedName name="_xlnm.Print_Area" localSheetId="67">应付票据!$A$1:$H$25</definedName>
    <definedName name="_xlnm.Print_Area" localSheetId="79">应付债券!$A$1:$I$26</definedName>
    <definedName name="_xlnm.Print_Area" localSheetId="68">应付账款!$A$1:$G$25</definedName>
    <definedName name="_xlnm.Print_Area" localSheetId="72">应交税费!$A$1:$G$25</definedName>
    <definedName name="_xlnm.Print_Area" localSheetId="12">应收款项融资!$A$1:$I$19</definedName>
    <definedName name="_xlnm.Print_Area" localSheetId="10">应收票据!$A$1:$I$24</definedName>
    <definedName name="_xlnm.Print_Area" localSheetId="11">应收账款!$A$1:$I$23</definedName>
    <definedName name="_xlnm.Print_Area" localSheetId="52">油气资产!$A$1:$N$28</definedName>
    <definedName name="_xlnm.Print_Area" localSheetId="13">预付账款!$A$1:$I$24</definedName>
    <definedName name="_xlnm.Print_Area" localSheetId="82">预计负债!$A$1:$G$25</definedName>
    <definedName name="_xlnm.Print_Area" localSheetId="69">预收账款!$A$1:$G$25</definedName>
    <definedName name="_xlnm.Print_Area" localSheetId="17">原材料!$A$1:$M$24</definedName>
    <definedName name="_xlnm.Print_Area" localSheetId="21">'在产品（自制半成品）'!$A$1:$M$24</definedName>
    <definedName name="_xlnm.Print_Area" localSheetId="50">'在建（设备）'!$A$1:$Q$28</definedName>
    <definedName name="_xlnm.Print_Area" localSheetId="49">'在建（土建）'!$A$1:$L$27</definedName>
    <definedName name="_xlnm.Print_Area" localSheetId="48">在建工程汇总!$A$2:$F$26</definedName>
    <definedName name="_xlnm.Print_Area" localSheetId="18">在库周转材料!$A$1:$M$25</definedName>
    <definedName name="_xlnm.Print_Area" localSheetId="23">在用周转材料!$A$1:$O$25</definedName>
    <definedName name="_xlnm.Print_Area" localSheetId="31">债权投资!$A$1:$I$21</definedName>
    <definedName name="_xlnm.Print_Area" localSheetId="60">长期待摊费用!$A$1:$K$26</definedName>
    <definedName name="_xlnm.Print_Area" localSheetId="78">长期借款!$A$1:$K$26</definedName>
    <definedName name="_xlnm.Print_Area" localSheetId="81">长期应付款!$A$1:$I$26</definedName>
    <definedName name="_xlnm.Print_Area" localSheetId="33">长期应收!$A$1:$H$23</definedName>
    <definedName name="_xlnm.Print_Area" localSheetId="71">职工薪酬!$A$1:$F$28</definedName>
    <definedName name="_xlnm.Print_Area" localSheetId="0">资产负债表!$A$1:$J$49</definedName>
    <definedName name="_xlnm.Print_Area">#REF!</definedName>
    <definedName name="Print_Area_MI">#REF!</definedName>
    <definedName name="_xlnm.Print_Titles" localSheetId="37">'4-5-1投资性房地产'!$1:$6</definedName>
    <definedName name="_xlnm.Print_Titles" localSheetId="38">'4-5-2投资性房地产'!$1:$6</definedName>
    <definedName name="_xlnm.Print_Titles" localSheetId="39">'4-5-3投资性地产'!$1:$5</definedName>
    <definedName name="_xlnm.Print_Titles" localSheetId="40">'4-5-4投资性地产'!$1:$5</definedName>
    <definedName name="_xlnm.Print_Titles" localSheetId="16">'材料采购（在途物资）'!$1:$5</definedName>
    <definedName name="_xlnm.Print_Titles" localSheetId="20">'产成品（库存商品）'!$1:$5</definedName>
    <definedName name="_xlnm.Print_Titles" localSheetId="45">车辆!$1:$5</definedName>
    <definedName name="_xlnm.Print_Titles" localSheetId="74">持有待售负债!$1:7</definedName>
    <definedName name="_xlnm.Print_Titles" localSheetId="27">持有待售资产!$1:7</definedName>
    <definedName name="_xlnm.Print_Titles" localSheetId="15">存货汇总!$1:$4</definedName>
    <definedName name="_xlnm.Print_Titles" localSheetId="84">递延所得税负债!$1:$4</definedName>
    <definedName name="_xlnm.Print_Titles" localSheetId="61">递延所得税资产!$1:$4</definedName>
    <definedName name="_xlnm.Print_Titles" localSheetId="46">电子设备!$1:$5</definedName>
    <definedName name="_xlnm.Print_Titles" localSheetId="64">短期借款!$1:$4</definedName>
    <definedName name="_xlnm.Print_Titles" localSheetId="22">发出商品!$1:$5</definedName>
    <definedName name="_xlnm.Print_Titles" localSheetId="41">房屋建筑物!$1:$5</definedName>
    <definedName name="_xlnm.Print_Titles" localSheetId="77">'非流动负债汇总 '!$1:$4</definedName>
    <definedName name="_xlnm.Print_Titles" localSheetId="30">非流动资产汇总!$1:$4</definedName>
    <definedName name="_xlnm.Print_Titles" localSheetId="42">构筑物!$1:$5</definedName>
    <definedName name="_xlnm.Print_Titles" localSheetId="34">股权投资!$1:$4</definedName>
    <definedName name="_xlnm.Print_Titles" localSheetId="43">管道沟槽!$1:$5</definedName>
    <definedName name="_xlnm.Print_Titles" localSheetId="70">合同负债!$1:7</definedName>
    <definedName name="_xlnm.Print_Titles" localSheetId="26">合同资产!$1:7</definedName>
    <definedName name="_xlnm.Print_Titles" localSheetId="44">机器设备!$1:$5</definedName>
    <definedName name="_xlnm.Print_Titles" localSheetId="6">'交易性-股票'!$1:$4</definedName>
    <definedName name="_xlnm.Print_Titles" localSheetId="8">'交易性-基金'!$1:$4</definedName>
    <definedName name="_xlnm.Print_Titles" localSheetId="65">交易性金融负债!$1:$4</definedName>
    <definedName name="_xlnm.Print_Titles" localSheetId="5">交易性金融资产汇总!$1:$4</definedName>
    <definedName name="_xlnm.Print_Titles" localSheetId="7">'交易性-债券'!$1:$4</definedName>
    <definedName name="_xlnm.Print_Titles" localSheetId="58">开发支出!$1:$4</definedName>
    <definedName name="_xlnm.Print_Titles" localSheetId="63">流动负债汇总!$1:$4</definedName>
    <definedName name="_xlnm.Print_Titles" localSheetId="1">流动汇总!$1:$4</definedName>
    <definedName name="_xlnm.Print_Titles" localSheetId="85">其他非流动负债!$1:$4</definedName>
    <definedName name="_xlnm.Print_Titles" localSheetId="62">其他非流动资产!$1:$4</definedName>
    <definedName name="_xlnm.Print_Titles" localSheetId="4">其他货币资金!$1:$4</definedName>
    <definedName name="_xlnm.Print_Titles" localSheetId="76">其他流动负债!$1:$4</definedName>
    <definedName name="_xlnm.Print_Titles" localSheetId="29">其他流动资产!$1:$4</definedName>
    <definedName name="_xlnm.Print_Titles" localSheetId="73">其他应付款!$1:$4</definedName>
    <definedName name="_xlnm.Print_Titles" localSheetId="14">其他应收款!$1:$4</definedName>
    <definedName name="_xlnm.Print_Titles" localSheetId="59">商誉!$1:$4</definedName>
    <definedName name="_xlnm.Print_Titles" localSheetId="51">生产性生物资产!$1:$5</definedName>
    <definedName name="_xlnm.Print_Titles" localSheetId="47">土地!$1:$5</definedName>
    <definedName name="_xlnm.Print_Titles" localSheetId="19">委托加工物资!$1:$5</definedName>
    <definedName name="_xlnm.Print_Titles" localSheetId="56">'无形-矿业权'!$1:$4</definedName>
    <definedName name="_xlnm.Print_Titles" localSheetId="57">'无形-其他'!$1:$4</definedName>
    <definedName name="_xlnm.Print_Titles" localSheetId="55">'无形-土地'!$1:$4</definedName>
    <definedName name="_xlnm.Print_Titles" localSheetId="54">无形资产汇总!$1:$4</definedName>
    <definedName name="_xlnm.Print_Titles" localSheetId="2">现金!$1:$4</definedName>
    <definedName name="_xlnm.Print_Titles" localSheetId="75">一年到期非流动负债!$1:$4</definedName>
    <definedName name="_xlnm.Print_Titles" localSheetId="28">一年到期非流动资产!$1:$4</definedName>
    <definedName name="_xlnm.Print_Titles" localSheetId="3">银行存款!$1:$4</definedName>
    <definedName name="_xlnm.Print_Titles" localSheetId="67">应付票据!$1:$4</definedName>
    <definedName name="_xlnm.Print_Titles" localSheetId="79">应付债券!$1:$4</definedName>
    <definedName name="_xlnm.Print_Titles" localSheetId="68">应付账款!$1:$4</definedName>
    <definedName name="_xlnm.Print_Titles" localSheetId="72">应交税费!$1:$4</definedName>
    <definedName name="_xlnm.Print_Titles" localSheetId="10">应收票据!$1:$4</definedName>
    <definedName name="_xlnm.Print_Titles" localSheetId="11">应收账款!$1:$4</definedName>
    <definedName name="_xlnm.Print_Titles" localSheetId="52">油气资产!$1:$5</definedName>
    <definedName name="_xlnm.Print_Titles" localSheetId="13">预付账款!$1:$4</definedName>
    <definedName name="_xlnm.Print_Titles" localSheetId="82">预计负债!$1:$4</definedName>
    <definedName name="_xlnm.Print_Titles" localSheetId="69">预收账款!$1:$4</definedName>
    <definedName name="_xlnm.Print_Titles" localSheetId="17">原材料!$1:$5</definedName>
    <definedName name="_xlnm.Print_Titles" localSheetId="21">'在产品（自制半成品）'!$1:$5</definedName>
    <definedName name="_xlnm.Print_Titles" localSheetId="50">'在建（设备）'!$1:$5</definedName>
    <definedName name="_xlnm.Print_Titles" localSheetId="49">'在建（土建）'!$1:$3</definedName>
    <definedName name="_xlnm.Print_Titles" localSheetId="48">在建工程汇总!$2:$5</definedName>
    <definedName name="_xlnm.Print_Titles" localSheetId="18">在库周转材料!$1:$5</definedName>
    <definedName name="_xlnm.Print_Titles" localSheetId="23">在用周转材料!$1:$5</definedName>
    <definedName name="_xlnm.Print_Titles" localSheetId="60">长期待摊费用!$1:$4</definedName>
    <definedName name="_xlnm.Print_Titles" localSheetId="78">长期借款!$1:$4</definedName>
    <definedName name="_xlnm.Print_Titles" localSheetId="81">长期应付款!$1:$5</definedName>
    <definedName name="_xlnm.Print_Titles" localSheetId="33">长期应收!$1:$4</definedName>
    <definedName name="_xlnm.Print_Titles" localSheetId="71">职工薪酬!$1:$4</definedName>
    <definedName name="_xlnm.Print_Titles" localSheetId="0">资产负债表!$1:$4</definedName>
    <definedName name="sheet2">#REF!</definedName>
    <definedName name="sheet3">#REF!</definedName>
    <definedName name="sheet4">#REF!</definedName>
    <definedName name="sheet5">#REF!</definedName>
    <definedName name="sheet6">#REF!</definedName>
    <definedName name="sheet7">#REF!</definedName>
    <definedName name="ss">[1]收入!$A$15</definedName>
    <definedName name="Wedge">#REF!</definedName>
    <definedName name="Work_Program_By_Area_List">#REF!</definedName>
    <definedName name="合同资产">#REF!</definedName>
    <definedName name="机器设备评估明细表">#REF!</definedName>
    <definedName name="今年">2002.3</definedName>
    <definedName name="李廷章">#REF!</definedName>
    <definedName name="年初短期投资">#REF!</definedName>
    <definedName name="年初货币资金">#REF!</definedName>
    <definedName name="年初应收票据">#REF!</definedName>
    <definedName name="帐务_科目_1131059_栏目_期末贷方余额">20</definedName>
    <definedName name="전">#REF!</definedName>
    <definedName name="주택사업본부">#REF!</definedName>
    <definedName name="철구사업본부">#REF!</definedName>
  </definedNames>
  <calcPr calcId="144525" fullPrecision="0"/>
</workbook>
</file>

<file path=xl/comments1.xml><?xml version="1.0" encoding="utf-8"?>
<comments xmlns="http://schemas.openxmlformats.org/spreadsheetml/2006/main">
  <authors>
    <author>chenjie</author>
  </authors>
  <commentList>
    <comment ref="B5" authorId="0">
      <text>
        <r>
          <rPr>
            <b/>
            <sz val="9"/>
            <color rgb="FF000000"/>
            <rFont val="宋体"/>
            <charset val="134"/>
          </rPr>
          <t>chenjie:</t>
        </r>
        <r>
          <rPr>
            <sz val="9"/>
            <color rgb="FF000000"/>
            <rFont val="宋体"/>
            <charset val="134"/>
          </rPr>
          <t xml:space="preserve">
填写现金实物存放单位名称 </t>
        </r>
      </text>
    </comment>
    <comment ref="D5" authorId="0">
      <text>
        <r>
          <rPr>
            <b/>
            <sz val="9"/>
            <rFont val="宋体"/>
            <charset val="134"/>
          </rPr>
          <t>chenjie:</t>
        </r>
        <r>
          <rPr>
            <sz val="9"/>
            <rFont val="宋体"/>
            <charset val="134"/>
          </rPr>
          <t xml:space="preserve">
填写原币金额 </t>
        </r>
      </text>
    </comment>
    <comment ref="E5" authorId="0">
      <text>
        <r>
          <rPr>
            <b/>
            <sz val="9"/>
            <rFont val="宋体"/>
            <charset val="134"/>
          </rPr>
          <t>chenjie:</t>
        </r>
        <r>
          <rPr>
            <sz val="9"/>
            <rFont val="宋体"/>
            <charset val="134"/>
          </rPr>
          <t xml:space="preserve">
评估基准日汇率为中间价</t>
        </r>
      </text>
    </comment>
  </commentList>
</comments>
</file>

<file path=xl/comments10.xml><?xml version="1.0" encoding="utf-8"?>
<comments xmlns="http://schemas.openxmlformats.org/spreadsheetml/2006/main">
  <authors>
    <author>chenjie</author>
  </authors>
  <commentList>
    <comment ref="M6" authorId="0">
      <text>
        <r>
          <rPr>
            <b/>
            <sz val="9"/>
            <rFont val="宋体"/>
            <charset val="134"/>
          </rPr>
          <t>chenjie:</t>
        </r>
        <r>
          <rPr>
            <sz val="9"/>
            <rFont val="宋体"/>
            <charset val="134"/>
          </rPr>
          <t xml:space="preserve">
(1)注1；(2)负数余额产生的原因。</t>
        </r>
      </text>
    </comment>
  </commentList>
</comments>
</file>

<file path=xl/comments11.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填入债券名称如：“3年期国库券”、“5年期电力基金债券”等</t>
        </r>
      </text>
    </comment>
    <comment ref="C5" authorId="0">
      <text>
        <r>
          <rPr>
            <b/>
            <sz val="9"/>
            <rFont val="宋体"/>
            <charset val="134"/>
          </rPr>
          <t>chenjie:</t>
        </r>
        <r>
          <rPr>
            <sz val="9"/>
            <rFont val="宋体"/>
            <charset val="134"/>
          </rPr>
          <t xml:space="preserve">
购买日</t>
        </r>
      </text>
    </comment>
    <comment ref="H5" authorId="0">
      <text>
        <r>
          <rPr>
            <b/>
            <sz val="9"/>
            <rFont val="宋体"/>
            <charset val="134"/>
          </rPr>
          <t>chenjie:</t>
        </r>
        <r>
          <rPr>
            <sz val="9"/>
            <rFont val="宋体"/>
            <charset val="134"/>
          </rPr>
          <t xml:space="preserve">
设定抵押的债券应标明</t>
        </r>
      </text>
    </comment>
  </commentList>
</comments>
</file>

<file path=xl/comments12.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根据具体资产内容填写</t>
        </r>
      </text>
    </comment>
    <comment ref="H5" authorId="0">
      <text>
        <r>
          <rPr>
            <b/>
            <sz val="9"/>
            <rFont val="宋体"/>
            <charset val="134"/>
          </rPr>
          <t>chenjie:</t>
        </r>
        <r>
          <rPr>
            <sz val="9"/>
            <rFont val="宋体"/>
            <charset val="134"/>
          </rPr>
          <t xml:space="preserve">
因特殊原因转入的资产，应在备注栏简要说明原因，有可能发生损失的项目，应提供相关文件资料</t>
        </r>
      </text>
    </comment>
  </commentList>
</comments>
</file>

<file path=xl/comments13.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债务单位名称应填列全称，不应以地名或不明确的简称或业务内容代替</t>
        </r>
      </text>
    </comment>
    <comment ref="C5" authorId="0">
      <text>
        <r>
          <rPr>
            <b/>
            <sz val="9"/>
            <rFont val="宋体"/>
            <charset val="134"/>
          </rPr>
          <t>chenjie:</t>
        </r>
        <r>
          <rPr>
            <sz val="9"/>
            <rFont val="宋体"/>
            <charset val="134"/>
          </rPr>
          <t xml:space="preserve">
如：“租赁XXXXXX”等</t>
        </r>
      </text>
    </comment>
    <comment ref="D5" authorId="0">
      <text>
        <r>
          <rPr>
            <b/>
            <sz val="9"/>
            <rFont val="宋体"/>
            <charset val="134"/>
          </rPr>
          <t>chenjie:</t>
        </r>
        <r>
          <rPr>
            <sz val="9"/>
            <rFont val="宋体"/>
            <charset val="134"/>
          </rPr>
          <t xml:space="preserve">
填列最后一笔借方发生额的日期；
日期填写形式(半角状态下)如：2002-6又如2001-11</t>
        </r>
      </text>
    </comment>
    <comment ref="H5" authorId="0">
      <text>
        <r>
          <rPr>
            <b/>
            <sz val="9"/>
            <rFont val="宋体"/>
            <charset val="134"/>
          </rPr>
          <t>chenjie:</t>
        </r>
        <r>
          <rPr>
            <sz val="9"/>
            <rFont val="宋体"/>
            <charset val="134"/>
          </rPr>
          <t xml:space="preserv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14.xml><?xml version="1.0" encoding="utf-8"?>
<comments xmlns="http://schemas.openxmlformats.org/spreadsheetml/2006/main">
  <authors>
    <author>chenjie</author>
  </authors>
  <commentList>
    <comment ref="B7" authorId="0">
      <text>
        <r>
          <rPr>
            <b/>
            <sz val="9"/>
            <rFont val="宋体"/>
            <charset val="134"/>
          </rPr>
          <t>chenjie:</t>
        </r>
        <r>
          <rPr>
            <sz val="9"/>
            <rFont val="宋体"/>
            <charset val="134"/>
          </rPr>
          <t xml:space="preserve">
填写房产证编号,无证不填</t>
        </r>
      </text>
    </comment>
    <comment ref="E7" authorId="0">
      <text>
        <r>
          <rPr>
            <b/>
            <sz val="9"/>
            <rFont val="宋体"/>
            <charset val="134"/>
          </rPr>
          <t>chenjie:</t>
        </r>
        <r>
          <rPr>
            <sz val="9"/>
            <rFont val="宋体"/>
            <charset val="134"/>
          </rPr>
          <t xml:space="preserve">
如：“砖混、钢混、框架、砖木、简易”等，各类型结构的定义参见填表说明。</t>
        </r>
      </text>
    </comment>
    <comment ref="F7" authorId="0">
      <text>
        <r>
          <rPr>
            <b/>
            <sz val="9"/>
            <rFont val="宋体"/>
            <charset val="134"/>
          </rPr>
          <t>chenjie:</t>
        </r>
        <r>
          <rPr>
            <sz val="9"/>
            <rFont val="宋体"/>
            <charset val="134"/>
          </rPr>
          <t xml:space="preserve">
指竣工日期</t>
        </r>
      </text>
    </comment>
    <comment ref="G7" authorId="0">
      <text>
        <r>
          <rPr>
            <b/>
            <sz val="9"/>
            <rFont val="宋体"/>
            <charset val="134"/>
          </rPr>
          <t>chenjie:</t>
        </r>
        <r>
          <rPr>
            <sz val="9"/>
            <rFont val="宋体"/>
            <charset val="134"/>
          </rPr>
          <t xml:space="preserve">
</t>
        </r>
        <r>
          <rPr>
            <sz val="12"/>
            <rFont val="宋体"/>
            <charset val="134"/>
          </rPr>
          <t>m</t>
        </r>
        <r>
          <rPr>
            <vertAlign val="superscript"/>
            <sz val="12"/>
            <rFont val="宋体"/>
            <charset val="134"/>
          </rPr>
          <t>2</t>
        </r>
        <r>
          <rPr>
            <sz val="9"/>
            <rFont val="宋体"/>
            <charset val="134"/>
          </rPr>
          <t>或</t>
        </r>
        <r>
          <rPr>
            <sz val="12"/>
            <rFont val="宋体"/>
            <charset val="134"/>
          </rPr>
          <t>m</t>
        </r>
        <r>
          <rPr>
            <vertAlign val="superscript"/>
            <sz val="12"/>
            <rFont val="宋体"/>
            <charset val="134"/>
          </rPr>
          <t>3</t>
        </r>
      </text>
    </comment>
    <comment ref="H7" authorId="0">
      <text>
        <r>
          <rPr>
            <b/>
            <sz val="9"/>
            <rFont val="宋体"/>
            <charset val="134"/>
          </rPr>
          <t>chenjie:</t>
        </r>
        <r>
          <rPr>
            <sz val="9"/>
            <rFont val="宋体"/>
            <charset val="134"/>
          </rPr>
          <t xml:space="preserve">
(1)一般应填写房产证所填写的建筑面积值，如无房屋证，应填写工程概预算书上的面积值，否则就需要重新丈量；(2)对因改扩建已改变了原有建筑面积的，应以基准日实际建筑面积填报，但必须在备注中加以说明。</t>
        </r>
        <r>
          <rPr>
            <b/>
            <sz val="9"/>
            <rFont val="宋体"/>
            <charset val="134"/>
          </rPr>
          <t>注意：</t>
        </r>
        <r>
          <rPr>
            <sz val="9"/>
            <rFont val="宋体"/>
            <charset val="134"/>
          </rPr>
          <t>在增加面积的同时，应增加帐面原值及净值，如果增加面积的相应价值未入帐，应同时在备注中注明未入帐部分的建筑面积。</t>
        </r>
      </text>
    </comment>
    <comment ref="Q7" authorId="0">
      <text>
        <r>
          <rPr>
            <b/>
            <sz val="9"/>
            <rFont val="宋体"/>
            <charset val="134"/>
          </rPr>
          <t>chenjie:</t>
        </r>
        <r>
          <rPr>
            <sz val="9"/>
            <rFont val="宋体"/>
            <charset val="134"/>
          </rPr>
          <t xml:space="preserv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15.xml><?xml version="1.0" encoding="utf-8"?>
<comments xmlns="http://schemas.openxmlformats.org/spreadsheetml/2006/main">
  <authors>
    <author>chenjie</author>
  </authors>
  <commentList>
    <comment ref="B7" authorId="0">
      <text>
        <r>
          <rPr>
            <b/>
            <sz val="9"/>
            <rFont val="宋体"/>
            <charset val="134"/>
          </rPr>
          <t>chenjie:</t>
        </r>
        <r>
          <rPr>
            <sz val="9"/>
            <rFont val="宋体"/>
            <charset val="134"/>
          </rPr>
          <t xml:space="preserve">
填写房产证编号,无证不填</t>
        </r>
      </text>
    </comment>
    <comment ref="E7" authorId="0">
      <text>
        <r>
          <rPr>
            <b/>
            <sz val="9"/>
            <rFont val="宋体"/>
            <charset val="134"/>
          </rPr>
          <t>chenjie:</t>
        </r>
        <r>
          <rPr>
            <sz val="9"/>
            <rFont val="宋体"/>
            <charset val="134"/>
          </rPr>
          <t xml:space="preserve">
如：“砖混、钢混、框架、砖木、简易”等，各类型结构的定义参见填表说明。</t>
        </r>
      </text>
    </comment>
    <comment ref="F7" authorId="0">
      <text>
        <r>
          <rPr>
            <b/>
            <sz val="9"/>
            <rFont val="宋体"/>
            <charset val="134"/>
          </rPr>
          <t>chenjie:</t>
        </r>
        <r>
          <rPr>
            <sz val="9"/>
            <rFont val="宋体"/>
            <charset val="134"/>
          </rPr>
          <t xml:space="preserve">
指竣工日期</t>
        </r>
      </text>
    </comment>
    <comment ref="G7" authorId="0">
      <text>
        <r>
          <rPr>
            <b/>
            <sz val="9"/>
            <rFont val="宋体"/>
            <charset val="134"/>
          </rPr>
          <t>chenjie:</t>
        </r>
        <r>
          <rPr>
            <sz val="9"/>
            <rFont val="宋体"/>
            <charset val="134"/>
          </rPr>
          <t xml:space="preserve">
</t>
        </r>
        <r>
          <rPr>
            <sz val="12"/>
            <rFont val="宋体"/>
            <charset val="134"/>
          </rPr>
          <t>m</t>
        </r>
        <r>
          <rPr>
            <vertAlign val="superscript"/>
            <sz val="12"/>
            <rFont val="宋体"/>
            <charset val="134"/>
          </rPr>
          <t>2</t>
        </r>
        <r>
          <rPr>
            <sz val="9"/>
            <rFont val="宋体"/>
            <charset val="134"/>
          </rPr>
          <t>或</t>
        </r>
        <r>
          <rPr>
            <sz val="12"/>
            <rFont val="宋体"/>
            <charset val="134"/>
          </rPr>
          <t>m</t>
        </r>
        <r>
          <rPr>
            <vertAlign val="superscript"/>
            <sz val="12"/>
            <rFont val="宋体"/>
            <charset val="134"/>
          </rPr>
          <t>3</t>
        </r>
      </text>
    </comment>
    <comment ref="H7" authorId="0">
      <text>
        <r>
          <rPr>
            <b/>
            <sz val="9"/>
            <rFont val="宋体"/>
            <charset val="134"/>
          </rPr>
          <t>chenjie:</t>
        </r>
        <r>
          <rPr>
            <sz val="9"/>
            <rFont val="宋体"/>
            <charset val="134"/>
          </rPr>
          <t xml:space="preserve">
(1)一般应填写房产证所填写的建筑面积值，如无房屋证，应填写工程概预算书上的面积值，否则就需要重新丈量；(2)对因改扩建已改变了原有建筑面积的，应以基准日实际建筑面积填报，但必须在备注中加以说明。</t>
        </r>
        <r>
          <rPr>
            <b/>
            <sz val="9"/>
            <rFont val="宋体"/>
            <charset val="134"/>
          </rPr>
          <t>注意：</t>
        </r>
        <r>
          <rPr>
            <sz val="9"/>
            <rFont val="宋体"/>
            <charset val="134"/>
          </rPr>
          <t>在增加面积的同时，应增加帐面原值及净值，如果增加面积的相应价值未入帐，应同时在备注中注明未入帐部分的建筑面积。</t>
        </r>
      </text>
    </comment>
    <comment ref="P7" authorId="0">
      <text>
        <r>
          <rPr>
            <b/>
            <sz val="9"/>
            <rFont val="宋体"/>
            <charset val="134"/>
          </rPr>
          <t>chenjie:</t>
        </r>
        <r>
          <rPr>
            <sz val="9"/>
            <rFont val="宋体"/>
            <charset val="134"/>
          </rPr>
          <t xml:space="preserv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16.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土地使用权证书的编号</t>
        </r>
      </text>
    </comment>
    <comment ref="E6" authorId="0">
      <text>
        <r>
          <rPr>
            <b/>
            <sz val="9"/>
            <rFont val="宋体"/>
            <charset val="134"/>
          </rPr>
          <t>chenjie:</t>
        </r>
        <r>
          <rPr>
            <sz val="9"/>
            <rFont val="宋体"/>
            <charset val="134"/>
          </rPr>
          <t xml:space="preserve">
所填内容应与土地证记录相符</t>
        </r>
      </text>
    </comment>
    <comment ref="F6" authorId="0">
      <text>
        <r>
          <rPr>
            <b/>
            <sz val="9"/>
            <rFont val="宋体"/>
            <charset val="134"/>
          </rPr>
          <t>chenjie:</t>
        </r>
        <r>
          <rPr>
            <sz val="9"/>
            <rFont val="宋体"/>
            <charset val="134"/>
          </rPr>
          <t xml:space="preserve">
所填内容应与土地证记录相符</t>
        </r>
      </text>
    </comment>
    <comment ref="G6" authorId="0">
      <text>
        <r>
          <rPr>
            <b/>
            <sz val="9"/>
            <rFont val="宋体"/>
            <charset val="134"/>
          </rPr>
          <t>chenjie:</t>
        </r>
        <r>
          <rPr>
            <sz val="9"/>
            <rFont val="宋体"/>
            <charset val="134"/>
          </rPr>
          <t xml:space="preserve">
所填内容应与土地证记录相符</t>
        </r>
      </text>
    </comment>
    <comment ref="I6" authorId="0">
      <text>
        <r>
          <rPr>
            <b/>
            <sz val="9"/>
            <rFont val="宋体"/>
            <charset val="134"/>
          </rPr>
          <t>chenjie:</t>
        </r>
        <r>
          <rPr>
            <sz val="9"/>
            <rFont val="宋体"/>
            <charset val="134"/>
          </rPr>
          <t xml:space="preserve">
所填内容应与土地证记录相符</t>
        </r>
      </text>
    </comment>
  </commentList>
</comments>
</file>

<file path=xl/comments17.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土地使用权证书的编号</t>
        </r>
      </text>
    </comment>
    <comment ref="E6" authorId="0">
      <text>
        <r>
          <rPr>
            <b/>
            <sz val="9"/>
            <rFont val="宋体"/>
            <charset val="134"/>
          </rPr>
          <t>chenjie:</t>
        </r>
        <r>
          <rPr>
            <sz val="9"/>
            <rFont val="宋体"/>
            <charset val="134"/>
          </rPr>
          <t xml:space="preserve">
所填内容应与土地证记录相符</t>
        </r>
      </text>
    </comment>
    <comment ref="F6" authorId="0">
      <text>
        <r>
          <rPr>
            <b/>
            <sz val="9"/>
            <rFont val="宋体"/>
            <charset val="134"/>
          </rPr>
          <t>chenjie:</t>
        </r>
        <r>
          <rPr>
            <sz val="9"/>
            <rFont val="宋体"/>
            <charset val="134"/>
          </rPr>
          <t xml:space="preserve">
所填内容应与土地证记录相符</t>
        </r>
      </text>
    </comment>
    <comment ref="G6" authorId="0">
      <text>
        <r>
          <rPr>
            <b/>
            <sz val="9"/>
            <rFont val="宋体"/>
            <charset val="134"/>
          </rPr>
          <t>chenjie:</t>
        </r>
        <r>
          <rPr>
            <sz val="9"/>
            <rFont val="宋体"/>
            <charset val="134"/>
          </rPr>
          <t xml:space="preserve">
所填内容应与土地证记录相符</t>
        </r>
      </text>
    </comment>
    <comment ref="I6" authorId="0">
      <text>
        <r>
          <rPr>
            <b/>
            <sz val="9"/>
            <rFont val="宋体"/>
            <charset val="134"/>
          </rPr>
          <t>chenjie:</t>
        </r>
        <r>
          <rPr>
            <sz val="9"/>
            <rFont val="宋体"/>
            <charset val="134"/>
          </rPr>
          <t xml:space="preserve">
所填内容应与土地证记录相符</t>
        </r>
      </text>
    </comment>
  </commentList>
</comments>
</file>

<file path=xl/comments18.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填写房产证编号,无证不填</t>
        </r>
      </text>
    </comment>
    <comment ref="D6" authorId="0">
      <text>
        <r>
          <rPr>
            <b/>
            <sz val="9"/>
            <rFont val="宋体"/>
            <charset val="134"/>
          </rPr>
          <t>chenjie:</t>
        </r>
        <r>
          <rPr>
            <sz val="9"/>
            <rFont val="宋体"/>
            <charset val="134"/>
          </rPr>
          <t xml:space="preserve">
如：“砖混、钢混、框架、砖木、简易”等，各类型结构的定义参见填表说明。</t>
        </r>
      </text>
    </comment>
    <comment ref="E6" authorId="0">
      <text>
        <r>
          <rPr>
            <b/>
            <sz val="9"/>
            <rFont val="宋体"/>
            <charset val="134"/>
          </rPr>
          <t>chenjie:</t>
        </r>
        <r>
          <rPr>
            <sz val="9"/>
            <rFont val="宋体"/>
            <charset val="134"/>
          </rPr>
          <t xml:space="preserve">
指竣工日期</t>
        </r>
      </text>
    </comment>
    <comment ref="F6" authorId="0">
      <text>
        <r>
          <rPr>
            <b/>
            <sz val="9"/>
            <rFont val="宋体"/>
            <charset val="134"/>
          </rPr>
          <t>chenjie:</t>
        </r>
        <r>
          <rPr>
            <sz val="9"/>
            <rFont val="宋体"/>
            <charset val="134"/>
          </rPr>
          <t xml:space="preserve">
</t>
        </r>
        <r>
          <rPr>
            <sz val="12"/>
            <rFont val="宋体"/>
            <charset val="134"/>
          </rPr>
          <t>m</t>
        </r>
        <r>
          <rPr>
            <vertAlign val="superscript"/>
            <sz val="12"/>
            <rFont val="宋体"/>
            <charset val="134"/>
          </rPr>
          <t>2</t>
        </r>
        <r>
          <rPr>
            <sz val="9"/>
            <rFont val="宋体"/>
            <charset val="134"/>
          </rPr>
          <t>或</t>
        </r>
        <r>
          <rPr>
            <sz val="12"/>
            <rFont val="宋体"/>
            <charset val="134"/>
          </rPr>
          <t>m</t>
        </r>
        <r>
          <rPr>
            <vertAlign val="superscript"/>
            <sz val="12"/>
            <rFont val="宋体"/>
            <charset val="134"/>
          </rPr>
          <t>3</t>
        </r>
      </text>
    </comment>
    <comment ref="G6" authorId="0">
      <text>
        <r>
          <rPr>
            <b/>
            <sz val="9"/>
            <rFont val="宋体"/>
            <charset val="134"/>
          </rPr>
          <t>chenjie:</t>
        </r>
        <r>
          <rPr>
            <sz val="9"/>
            <rFont val="宋体"/>
            <charset val="134"/>
          </rPr>
          <t xml:space="preserve">
(1)一般应填写房产证所填写的建筑面积值，如无房屋证，应填写工程概预算书上的面积值，否则就需要重新丈量；(2)对因改扩建已改变了原有建筑面积的，应以基准日实际建筑面积填报，但必须在备注中加以说明。</t>
        </r>
        <r>
          <rPr>
            <b/>
            <sz val="9"/>
            <rFont val="宋体"/>
            <charset val="134"/>
          </rPr>
          <t>注意：</t>
        </r>
        <r>
          <rPr>
            <sz val="9"/>
            <rFont val="宋体"/>
            <charset val="134"/>
          </rPr>
          <t>在增加面积的同时，应增加帐面原值及净值，如果增加面积的相应价值未入帐，应同时在备注中注明未入帐部分的建筑面积。</t>
        </r>
      </text>
    </comment>
    <comment ref="P6" authorId="0">
      <text>
        <r>
          <rPr>
            <b/>
            <sz val="9"/>
            <rFont val="宋体"/>
            <charset val="134"/>
          </rPr>
          <t>chenjie:</t>
        </r>
        <r>
          <rPr>
            <sz val="9"/>
            <rFont val="宋体"/>
            <charset val="134"/>
          </rPr>
          <t xml:space="preserve">
备注中须说明的事项：(1)对因改扩建已改变了原有建筑面积的；(2)在增加面积的同时，其相应价值未入帐的，注明未入帐部分的建筑面积。(3)盘盈资产及非正常状态下的房屋，如：“危房、已拆除、待报废”等(4)负数余额；(5)房屋管理部门确定为“违章建筑”的。</t>
        </r>
      </text>
    </comment>
  </commentList>
</comments>
</file>

<file path=xl/comments19.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填写构筑物或其他辅助设施的全称</t>
        </r>
      </text>
    </comment>
    <comment ref="C6" authorId="0">
      <text>
        <r>
          <rPr>
            <b/>
            <sz val="9"/>
            <rFont val="宋体"/>
            <charset val="134"/>
          </rPr>
          <t>chenjie:</t>
        </r>
        <r>
          <rPr>
            <sz val="9"/>
            <rFont val="宋体"/>
            <charset val="134"/>
          </rPr>
          <t xml:space="preserve">
如“砖、钢筋砼、钢结构、砖铁栏杆、砼面、沥青面、砖面”等，详见填表说明</t>
        </r>
      </text>
    </comment>
    <comment ref="D6" authorId="0">
      <text>
        <r>
          <rPr>
            <b/>
            <sz val="9"/>
            <rFont val="宋体"/>
            <charset val="134"/>
          </rPr>
          <t>chenjie:</t>
        </r>
        <r>
          <rPr>
            <sz val="9"/>
            <rFont val="宋体"/>
            <charset val="134"/>
          </rPr>
          <t xml:space="preserve">
指竣工验收日</t>
        </r>
      </text>
    </comment>
    <comment ref="E6" authorId="0">
      <text>
        <r>
          <rPr>
            <b/>
            <sz val="9"/>
            <rFont val="宋体"/>
            <charset val="134"/>
          </rPr>
          <t>chenjie:</t>
        </r>
        <r>
          <rPr>
            <sz val="9"/>
            <rFont val="宋体"/>
            <charset val="134"/>
          </rPr>
          <t xml:space="preserve">
座、口（井）、m、个等，详见填表说明</t>
        </r>
      </text>
    </comment>
    <comment ref="H6" authorId="0">
      <text>
        <r>
          <rPr>
            <b/>
            <sz val="9"/>
            <rFont val="宋体"/>
            <charset val="134"/>
          </rPr>
          <t>chenjie:</t>
        </r>
        <r>
          <rPr>
            <sz val="9"/>
            <rFont val="宋体"/>
            <charset val="134"/>
          </rPr>
          <t xml:space="preserve">
长度、宽度和建筑面积应按图纸准确填写</t>
        </r>
      </text>
    </comment>
    <comment ref="P6" authorId="0">
      <text>
        <r>
          <rPr>
            <b/>
            <sz val="9"/>
            <rFont val="宋体"/>
            <charset val="134"/>
          </rPr>
          <t>chenjie:</t>
        </r>
        <r>
          <rPr>
            <sz val="9"/>
            <rFont val="宋体"/>
            <charset val="134"/>
          </rPr>
          <t xml:space="preserve">
备注中须说明的事项：(1)对因改扩建已改变了原有建筑面积的；(2)改扩建增加的相应价值未入帐的，注明未入帐部分的建筑面积。(3)盘盈资产及非正常状态下的资产，如：“已拆除、待报废”等(5)负数余额</t>
        </r>
      </text>
    </comment>
  </commentList>
</comments>
</file>

<file path=xl/comments2.xml><?xml version="1.0" encoding="utf-8"?>
<comments xmlns="http://schemas.openxmlformats.org/spreadsheetml/2006/main">
  <authors>
    <author>chenjie</author>
  </authors>
  <commentList>
    <comment ref="B5" authorId="0">
      <text>
        <r>
          <rPr>
            <b/>
            <sz val="9"/>
            <color rgb="FF000000"/>
            <rFont val="宋体"/>
            <charset val="134"/>
          </rPr>
          <t>chenjie:</t>
        </r>
        <r>
          <rPr>
            <sz val="9"/>
            <color rgb="FF000000"/>
            <rFont val="宋体"/>
            <charset val="134"/>
          </rPr>
          <t xml:space="preserve">
填列全称</t>
        </r>
      </text>
    </comment>
    <comment ref="C5" authorId="0">
      <text>
        <r>
          <rPr>
            <b/>
            <sz val="9"/>
            <rFont val="宋体"/>
            <charset val="134"/>
          </rPr>
          <t>chenjie:</t>
        </r>
        <r>
          <rPr>
            <sz val="9"/>
            <rFont val="宋体"/>
            <charset val="134"/>
          </rPr>
          <t xml:space="preserve">
如：鞍山信托、民生银行等、天鸿宝业等</t>
        </r>
      </text>
    </comment>
    <comment ref="D5" authorId="0">
      <text>
        <r>
          <rPr>
            <b/>
            <sz val="9"/>
            <rFont val="宋体"/>
            <charset val="134"/>
          </rPr>
          <t>chenjie:</t>
        </r>
        <r>
          <rPr>
            <sz val="9"/>
            <rFont val="宋体"/>
            <charset val="134"/>
          </rPr>
          <t xml:space="preserve">
购买日</t>
        </r>
      </text>
    </comment>
  </commentList>
</comments>
</file>

<file path=xl/comments20.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填写管道和沟槽的全称</t>
        </r>
      </text>
    </comment>
    <comment ref="E6" authorId="0">
      <text>
        <r>
          <rPr>
            <b/>
            <sz val="9"/>
            <rFont val="宋体"/>
            <charset val="134"/>
          </rPr>
          <t>chenjie:</t>
        </r>
        <r>
          <rPr>
            <sz val="9"/>
            <rFont val="宋体"/>
            <charset val="134"/>
          </rPr>
          <t xml:space="preserve">
长度、槽深、沟宽*沟厚管径*壁厚、材质、绝缘方式等应按图纸准确填写</t>
        </r>
      </text>
    </comment>
    <comment ref="F6" authorId="0">
      <text>
        <r>
          <rPr>
            <b/>
            <sz val="9"/>
            <rFont val="宋体"/>
            <charset val="134"/>
          </rPr>
          <t>chenjie:</t>
        </r>
        <r>
          <rPr>
            <sz val="9"/>
            <rFont val="宋体"/>
            <charset val="134"/>
          </rPr>
          <t xml:space="preserve">
如”砖、砼、钢管、砼管”等</t>
        </r>
      </text>
    </comment>
    <comment ref="H6" authorId="0">
      <text>
        <r>
          <rPr>
            <b/>
            <sz val="9"/>
            <rFont val="宋体"/>
            <charset val="134"/>
          </rPr>
          <t>chenjie:</t>
        </r>
        <r>
          <rPr>
            <sz val="9"/>
            <rFont val="宋体"/>
            <charset val="134"/>
          </rPr>
          <t xml:space="preserve">
指竣工日期</t>
        </r>
      </text>
    </comment>
    <comment ref="O6" authorId="0">
      <text>
        <r>
          <rPr>
            <b/>
            <sz val="9"/>
            <rFont val="宋体"/>
            <charset val="134"/>
          </rPr>
          <t>chenjie:</t>
        </r>
        <r>
          <rPr>
            <sz val="9"/>
            <rFont val="宋体"/>
            <charset val="134"/>
          </rPr>
          <t xml:space="preserve">
备注中须说明的事项：(1)对因改扩建已改变了原有记录的；(2)改扩建增加的相应价值未入帐的，注明未入帐部分的尺寸规格等。(3)盘盈资产及非正常状态下的资产，如：“已拆除、待报废”等(5)负数余额</t>
        </r>
      </text>
    </comment>
  </commentList>
</comments>
</file>

<file path=xl/comments21.xml><?xml version="1.0" encoding="utf-8"?>
<comments xmlns="http://schemas.openxmlformats.org/spreadsheetml/2006/main">
  <authors>
    <author>chenjie</author>
  </authors>
  <commentList>
    <comment ref="E6" authorId="0">
      <text>
        <r>
          <rPr>
            <b/>
            <sz val="9"/>
            <rFont val="宋体"/>
            <charset val="134"/>
          </rPr>
          <t>chenjie:</t>
        </r>
        <r>
          <rPr>
            <sz val="9"/>
            <rFont val="宋体"/>
            <charset val="134"/>
          </rPr>
          <t xml:space="preserve">
按设备铭牌填写，不得以地名或经销商名称替代</t>
        </r>
      </text>
    </comment>
    <comment ref="F6" authorId="0">
      <text>
        <r>
          <rPr>
            <b/>
            <sz val="9"/>
            <rFont val="宋体"/>
            <charset val="134"/>
          </rPr>
          <t>chenjie:</t>
        </r>
        <r>
          <rPr>
            <sz val="9"/>
            <rFont val="宋体"/>
            <charset val="134"/>
          </rPr>
          <t xml:space="preserve">
台、件、套、个等</t>
        </r>
      </text>
    </comment>
    <comment ref="H6" authorId="0">
      <text>
        <r>
          <rPr>
            <b/>
            <sz val="9"/>
            <rFont val="宋体"/>
            <charset val="134"/>
          </rPr>
          <t>chenjie:</t>
        </r>
        <r>
          <rPr>
            <sz val="9"/>
            <rFont val="宋体"/>
            <charset val="134"/>
          </rPr>
          <t xml:space="preserve">
指购买设备日期，如为二手设备须填写原始购置日。日期填写形式(半角状态下)如：2002.6又如2001.11</t>
        </r>
      </text>
    </comment>
    <comment ref="P7"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11"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15"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28"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29"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30"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31"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34"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35"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36"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37"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 ref="P50"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22.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指当地交管部门颁发的车辆牌照号</t>
        </r>
      </text>
    </comment>
    <comment ref="C6" authorId="0">
      <text>
        <r>
          <rPr>
            <b/>
            <sz val="9"/>
            <rFont val="宋体"/>
            <charset val="134"/>
          </rPr>
          <t>chenjie:</t>
        </r>
        <r>
          <rPr>
            <sz val="9"/>
            <rFont val="宋体"/>
            <charset val="134"/>
          </rPr>
          <t xml:space="preserve">
按车辆行驶证表述的名称和型号填写</t>
        </r>
      </text>
    </comment>
    <comment ref="D6" authorId="0">
      <text>
        <r>
          <rPr>
            <b/>
            <sz val="9"/>
            <rFont val="宋体"/>
            <charset val="134"/>
          </rPr>
          <t>chenjie:</t>
        </r>
        <r>
          <rPr>
            <sz val="9"/>
            <rFont val="宋体"/>
            <charset val="134"/>
          </rPr>
          <t xml:space="preserve">
按车辆铭牌填写，不得以地名或经销商名称替代</t>
        </r>
      </text>
    </comment>
    <comment ref="E6" authorId="0">
      <text>
        <r>
          <rPr>
            <b/>
            <sz val="9"/>
            <rFont val="宋体"/>
            <charset val="134"/>
          </rPr>
          <t>chenjie:</t>
        </r>
        <r>
          <rPr>
            <sz val="9"/>
            <rFont val="宋体"/>
            <charset val="134"/>
          </rPr>
          <t xml:space="preserve">
辆</t>
        </r>
      </text>
    </comment>
    <comment ref="G6" authorId="0">
      <text>
        <r>
          <rPr>
            <b/>
            <sz val="9"/>
            <rFont val="宋体"/>
            <charset val="134"/>
          </rPr>
          <t>chenjie:</t>
        </r>
        <r>
          <rPr>
            <sz val="9"/>
            <rFont val="宋体"/>
            <charset val="134"/>
          </rPr>
          <t xml:space="preserve">
指购买日期，如为二手车须填写原始购置日。日期填写形式(半角状态下)如：2002.6又如2001.11</t>
        </r>
      </text>
    </comment>
    <comment ref="H6" authorId="0">
      <text>
        <r>
          <rPr>
            <b/>
            <sz val="9"/>
            <rFont val="宋体"/>
            <charset val="134"/>
          </rPr>
          <t>chenjie:</t>
        </r>
        <r>
          <rPr>
            <sz val="9"/>
            <rFont val="宋体"/>
            <charset val="134"/>
          </rPr>
          <t xml:space="preserve">
投入使用的日期</t>
        </r>
      </text>
    </comment>
    <comment ref="I6" authorId="0">
      <text>
        <r>
          <rPr>
            <b/>
            <sz val="9"/>
            <rFont val="宋体"/>
            <charset val="134"/>
          </rPr>
          <t>chenjie:</t>
        </r>
        <r>
          <rPr>
            <sz val="9"/>
            <rFont val="宋体"/>
            <charset val="134"/>
          </rPr>
          <t xml:space="preserve">
按里程表显示数填列，若里程表已损坏或不准确，则无需填写</t>
        </r>
      </text>
    </comment>
    <comment ref="P6" authorId="0">
      <text>
        <r>
          <rPr>
            <b/>
            <sz val="9"/>
            <rFont val="宋体"/>
            <charset val="134"/>
          </rPr>
          <t>chenjie:</t>
        </r>
        <r>
          <rPr>
            <sz val="9"/>
            <rFont val="宋体"/>
            <charset val="134"/>
          </rPr>
          <t xml:space="preserve">
(1)对待报废、盘亏、帐外等运输车辆应在备注栏标明；(2)因折旧提超等原因造成负数余额的项目，应简述原因（3）其他</t>
        </r>
      </text>
    </comment>
  </commentList>
</comments>
</file>

<file path=xl/comments23.xml><?xml version="1.0" encoding="utf-8"?>
<comments xmlns="http://schemas.openxmlformats.org/spreadsheetml/2006/main">
  <authors>
    <author>sucheng</author>
    <author>chenjie</author>
  </authors>
  <commentList>
    <comment ref="B6" authorId="0">
      <text>
        <r>
          <rPr>
            <b/>
            <sz val="9"/>
            <rFont val="宋体"/>
            <charset val="134"/>
          </rPr>
          <t>sucheng:</t>
        </r>
        <r>
          <rPr>
            <sz val="9"/>
            <rFont val="宋体"/>
            <charset val="134"/>
          </rPr>
          <t xml:space="preserve">
企业资产管理所使用的编号</t>
        </r>
      </text>
    </comment>
    <comment ref="C6" authorId="1">
      <text>
        <r>
          <rPr>
            <b/>
            <sz val="9"/>
            <rFont val="宋体"/>
            <charset val="134"/>
          </rPr>
          <t>chenjie:</t>
        </r>
        <r>
          <rPr>
            <sz val="9"/>
            <rFont val="宋体"/>
            <charset val="134"/>
          </rPr>
          <t xml:space="preserve">
设备按单台（套）填列</t>
        </r>
      </text>
    </comment>
    <comment ref="D6" authorId="1">
      <text>
        <r>
          <rPr>
            <b/>
            <sz val="9"/>
            <rFont val="宋体"/>
            <charset val="134"/>
          </rPr>
          <t>chenjie:</t>
        </r>
        <r>
          <rPr>
            <sz val="9"/>
            <rFont val="宋体"/>
            <charset val="134"/>
          </rPr>
          <t xml:space="preserve">
按设备铭牌填写</t>
        </r>
      </text>
    </comment>
    <comment ref="E6" authorId="1">
      <text>
        <r>
          <rPr>
            <b/>
            <sz val="9"/>
            <rFont val="宋体"/>
            <charset val="134"/>
          </rPr>
          <t>chenjie:</t>
        </r>
        <r>
          <rPr>
            <sz val="9"/>
            <rFont val="宋体"/>
            <charset val="134"/>
          </rPr>
          <t xml:space="preserve">
按设备铭牌填写，不得以地名或经销商名称替代</t>
        </r>
      </text>
    </comment>
    <comment ref="F6" authorId="1">
      <text>
        <r>
          <rPr>
            <b/>
            <sz val="9"/>
            <rFont val="宋体"/>
            <charset val="134"/>
          </rPr>
          <t>chenjie:</t>
        </r>
        <r>
          <rPr>
            <sz val="9"/>
            <rFont val="宋体"/>
            <charset val="134"/>
          </rPr>
          <t xml:space="preserve">
台、件、套、个等</t>
        </r>
      </text>
    </comment>
    <comment ref="H6" authorId="1">
      <text>
        <r>
          <rPr>
            <b/>
            <sz val="9"/>
            <rFont val="宋体"/>
            <charset val="134"/>
          </rPr>
          <t>chenjie:</t>
        </r>
        <r>
          <rPr>
            <sz val="9"/>
            <rFont val="宋体"/>
            <charset val="134"/>
          </rPr>
          <t xml:space="preserve">
指购买设备日期，如为二手设备须填写原始购置日。日期填写形式(半角状态下)如：2002.6又如2001.11</t>
        </r>
      </text>
    </comment>
    <comment ref="I6" authorId="1">
      <text>
        <r>
          <rPr>
            <b/>
            <sz val="9"/>
            <rFont val="宋体"/>
            <charset val="134"/>
          </rPr>
          <t>chenjie:</t>
        </r>
        <r>
          <rPr>
            <sz val="9"/>
            <rFont val="宋体"/>
            <charset val="134"/>
          </rPr>
          <t xml:space="preserve">
设备投入使用的日期</t>
        </r>
      </text>
    </comment>
    <comment ref="P6" authorId="1">
      <text>
        <r>
          <rPr>
            <b/>
            <sz val="9"/>
            <rFont val="宋体"/>
            <charset val="134"/>
          </rPr>
          <t>chenjie:</t>
        </r>
        <r>
          <rPr>
            <sz val="9"/>
            <rFont val="宋体"/>
            <charset val="134"/>
          </rPr>
          <t xml:space="preserve">
(1)对停用、不需用、待报废、淘汰、盘亏、盘盈等电子设备应在备注栏标明(2)因折旧提超等原因造成负数余额的项目，应简述原因(3)其他</t>
        </r>
      </text>
    </comment>
  </commentList>
</comments>
</file>

<file path=xl/comments24.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土地使用权证书的编号</t>
        </r>
      </text>
    </comment>
    <comment ref="D6" authorId="0">
      <text>
        <r>
          <rPr>
            <b/>
            <sz val="9"/>
            <rFont val="宋体"/>
            <charset val="134"/>
          </rPr>
          <t>chenjie:</t>
        </r>
        <r>
          <rPr>
            <sz val="9"/>
            <rFont val="宋体"/>
            <charset val="134"/>
          </rPr>
          <t xml:space="preserve">
所填内容应与土地证记录相符</t>
        </r>
      </text>
    </comment>
    <comment ref="E6" authorId="0">
      <text>
        <r>
          <rPr>
            <b/>
            <sz val="9"/>
            <rFont val="宋体"/>
            <charset val="134"/>
          </rPr>
          <t>chenjie:</t>
        </r>
        <r>
          <rPr>
            <sz val="9"/>
            <rFont val="宋体"/>
            <charset val="134"/>
          </rPr>
          <t xml:space="preserve">
所填内容应与土地证记录相符</t>
        </r>
      </text>
    </comment>
    <comment ref="F6" authorId="0">
      <text>
        <r>
          <rPr>
            <b/>
            <sz val="9"/>
            <rFont val="宋体"/>
            <charset val="134"/>
          </rPr>
          <t>chenjie:</t>
        </r>
        <r>
          <rPr>
            <sz val="9"/>
            <rFont val="宋体"/>
            <charset val="134"/>
          </rPr>
          <t xml:space="preserve">
所填内容应与土地证记录相符</t>
        </r>
      </text>
    </comment>
    <comment ref="G6" authorId="0">
      <text>
        <r>
          <rPr>
            <b/>
            <sz val="9"/>
            <rFont val="宋体"/>
            <charset val="134"/>
          </rPr>
          <t>chenjie:</t>
        </r>
        <r>
          <rPr>
            <sz val="9"/>
            <rFont val="宋体"/>
            <charset val="134"/>
          </rPr>
          <t xml:space="preserve">
所填内容应与土地证记录相符</t>
        </r>
      </text>
    </comment>
  </commentList>
</comments>
</file>

<file path=xl/comments25.xml><?xml version="1.0" encoding="utf-8"?>
<comments xmlns="http://schemas.openxmlformats.org/spreadsheetml/2006/main">
  <authors>
    <author>chenjie</author>
  </authors>
  <commentList>
    <comment ref="G5" authorId="0">
      <text>
        <r>
          <rPr>
            <b/>
            <sz val="9"/>
            <rFont val="宋体"/>
            <charset val="134"/>
          </rPr>
          <t>chenjie:</t>
        </r>
        <r>
          <rPr>
            <sz val="9"/>
            <rFont val="宋体"/>
            <charset val="134"/>
          </rPr>
          <t xml:space="preserve">
形象进度可以按工程施工进度的四个阶段考虑。（做完前期工程为一个阶段；动工已有一定时间为第二阶段；完成主体工程为第三阶段；由此到竣工为第四阶段。）</t>
        </r>
      </text>
    </comment>
    <comment ref="H5" authorId="0">
      <text>
        <r>
          <rPr>
            <b/>
            <sz val="9"/>
            <rFont val="宋体"/>
            <charset val="134"/>
          </rPr>
          <t>chenjie:</t>
        </r>
        <r>
          <rPr>
            <sz val="9"/>
            <rFont val="宋体"/>
            <charset val="134"/>
          </rPr>
          <t xml:space="preserve">
指财务实际付款与合同总价款之比</t>
        </r>
      </text>
    </comment>
    <comment ref="L5" authorId="0">
      <text>
        <r>
          <rPr>
            <b/>
            <sz val="9"/>
            <rFont val="宋体"/>
            <charset val="134"/>
          </rPr>
          <t>chenjie:</t>
        </r>
        <r>
          <rPr>
            <sz val="9"/>
            <rFont val="宋体"/>
            <charset val="134"/>
          </rPr>
          <t xml:space="preserve">
处于非正常状态的在建工程项目应在备注栏标注在建工程的施工状况，如：“停建1年、季节性停建”等</t>
        </r>
      </text>
    </comment>
  </commentList>
</comments>
</file>

<file path=xl/comments26.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请按照工程项目整理填列本表，不应按照财务入账时间顺序填列。</t>
        </r>
      </text>
    </comment>
    <comment ref="Q6" authorId="0">
      <text>
        <r>
          <rPr>
            <b/>
            <sz val="9"/>
            <rFont val="宋体"/>
            <charset val="134"/>
          </rPr>
          <t>chenjie:</t>
        </r>
        <r>
          <rPr>
            <sz val="9"/>
            <rFont val="宋体"/>
            <charset val="134"/>
          </rPr>
          <t xml:space="preserve">
处于非正常状态的在建工程项目应在备注栏标注在建工程的施工状况，如：“停建1年、季节性停建”等</t>
        </r>
      </text>
    </comment>
  </commentList>
</comments>
</file>

<file path=xl/comments27.xml><?xml version="1.0" encoding="utf-8"?>
<comments xmlns="http://schemas.openxmlformats.org/spreadsheetml/2006/main">
  <authors>
    <author>chenjie</author>
  </authors>
  <commentList>
    <comment ref="M6"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28.xml><?xml version="1.0" encoding="utf-8"?>
<comments xmlns="http://schemas.openxmlformats.org/spreadsheetml/2006/main">
  <authors>
    <author>chenjie</author>
  </authors>
  <commentList>
    <comment ref="N6" authorId="0">
      <text>
        <r>
          <rPr>
            <b/>
            <sz val="9"/>
            <rFont val="宋体"/>
            <charset val="134"/>
          </rPr>
          <t>chenjie:</t>
        </r>
        <r>
          <rPr>
            <sz val="9"/>
            <rFont val="宋体"/>
            <charset val="134"/>
          </rPr>
          <t xml:space="preserve">
应注明的事项：(1)盘盈(2)非正常资产，如“停用、不需用、待报废、淘汰、盘亏”等(3)仪器仪表、电梯、锅炉、压力容器等规定由有关部门定期鉴定的设备应注明“达标”或“未达标”(4)因折旧提超等原因造成负数余额的项目，应简述原因(5)其他</t>
        </r>
      </text>
    </comment>
  </commentList>
</comments>
</file>

<file path=xl/comments29.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土地使用权证书的编号</t>
        </r>
      </text>
    </comment>
    <comment ref="D5" authorId="0">
      <text>
        <r>
          <rPr>
            <b/>
            <sz val="9"/>
            <rFont val="宋体"/>
            <charset val="134"/>
          </rPr>
          <t>chenjie:</t>
        </r>
        <r>
          <rPr>
            <sz val="9"/>
            <rFont val="宋体"/>
            <charset val="134"/>
          </rPr>
          <t xml:space="preserve">
所填内容应与土地证记录相符</t>
        </r>
      </text>
    </comment>
    <comment ref="E5" authorId="0">
      <text>
        <r>
          <rPr>
            <b/>
            <sz val="9"/>
            <rFont val="宋体"/>
            <charset val="134"/>
          </rPr>
          <t>chenjie:</t>
        </r>
        <r>
          <rPr>
            <sz val="9"/>
            <rFont val="宋体"/>
            <charset val="134"/>
          </rPr>
          <t xml:space="preserve">
所填内容应与土地证记录相符</t>
        </r>
      </text>
    </comment>
    <comment ref="F5" authorId="0">
      <text>
        <r>
          <rPr>
            <b/>
            <sz val="9"/>
            <rFont val="宋体"/>
            <charset val="134"/>
          </rPr>
          <t>chenjie:</t>
        </r>
        <r>
          <rPr>
            <sz val="9"/>
            <rFont val="宋体"/>
            <charset val="134"/>
          </rPr>
          <t xml:space="preserve">
所填内容应与土地证记录相符</t>
        </r>
      </text>
    </comment>
    <comment ref="G5" authorId="0">
      <text>
        <r>
          <rPr>
            <b/>
            <sz val="9"/>
            <rFont val="宋体"/>
            <charset val="134"/>
          </rPr>
          <t>chenjie:</t>
        </r>
        <r>
          <rPr>
            <sz val="9"/>
            <rFont val="宋体"/>
            <charset val="134"/>
          </rPr>
          <t xml:space="preserve">
所填内容应与土地证记录相符</t>
        </r>
      </text>
    </comment>
  </commentList>
</comments>
</file>

<file path=xl/comments3.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填列全称</t>
        </r>
      </text>
    </comment>
    <comment ref="C5" authorId="0">
      <text>
        <r>
          <rPr>
            <b/>
            <sz val="9"/>
            <rFont val="宋体"/>
            <charset val="134"/>
          </rPr>
          <t>chenjie:</t>
        </r>
        <r>
          <rPr>
            <sz val="9"/>
            <rFont val="宋体"/>
            <charset val="134"/>
          </rPr>
          <t xml:space="preserve">
如：国库券、电力债券
    ＊＊公司债券</t>
        </r>
      </text>
    </comment>
  </commentList>
</comments>
</file>

<file path=xl/comments30.xml><?xml version="1.0" encoding="utf-8"?>
<comments xmlns="http://schemas.openxmlformats.org/spreadsheetml/2006/main">
  <authors>
    <author>chenjie</author>
  </authors>
  <commentList>
    <comment ref="C5" authorId="0">
      <text>
        <r>
          <rPr>
            <b/>
            <sz val="9"/>
            <rFont val="宋体"/>
            <charset val="134"/>
          </rPr>
          <t>chenjie:</t>
        </r>
        <r>
          <rPr>
            <sz val="9"/>
            <rFont val="宋体"/>
            <charset val="134"/>
          </rPr>
          <t xml:space="preserve">
土地使用权证书的编号</t>
        </r>
      </text>
    </comment>
    <comment ref="E5" authorId="0">
      <text>
        <r>
          <rPr>
            <b/>
            <sz val="9"/>
            <rFont val="宋体"/>
            <charset val="134"/>
          </rPr>
          <t>chenjie:</t>
        </r>
        <r>
          <rPr>
            <sz val="9"/>
            <rFont val="宋体"/>
            <charset val="134"/>
          </rPr>
          <t xml:space="preserve">
所填内容应与土地证记录相符</t>
        </r>
      </text>
    </comment>
    <comment ref="F5" authorId="0">
      <text>
        <r>
          <rPr>
            <b/>
            <sz val="9"/>
            <rFont val="宋体"/>
            <charset val="134"/>
          </rPr>
          <t>chenjie:</t>
        </r>
        <r>
          <rPr>
            <sz val="9"/>
            <rFont val="宋体"/>
            <charset val="134"/>
          </rPr>
          <t xml:space="preserve">
所填内容应与土地证记录相符</t>
        </r>
      </text>
    </comment>
  </commentList>
</comments>
</file>

<file path=xl/comments31.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如：“</t>
        </r>
        <r>
          <rPr>
            <sz val="9"/>
            <rFont val="Times New Roman"/>
            <charset val="134"/>
          </rPr>
          <t>××</t>
        </r>
        <r>
          <rPr>
            <sz val="9"/>
            <rFont val="宋体"/>
            <charset val="134"/>
          </rPr>
          <t>专利权”、“</t>
        </r>
        <r>
          <rPr>
            <sz val="9"/>
            <rFont val="Times New Roman"/>
            <charset val="134"/>
          </rPr>
          <t>××</t>
        </r>
        <r>
          <rPr>
            <sz val="9"/>
            <rFont val="宋体"/>
            <charset val="134"/>
          </rPr>
          <t>软件”等</t>
        </r>
      </text>
    </comment>
    <comment ref="K5" authorId="0">
      <text>
        <r>
          <rPr>
            <b/>
            <sz val="9"/>
            <rFont val="宋体"/>
            <charset val="134"/>
          </rPr>
          <t>chenjie:</t>
        </r>
        <r>
          <rPr>
            <sz val="9"/>
            <rFont val="宋体"/>
            <charset val="134"/>
          </rPr>
          <t xml:space="preserve">
企业实际拥有但基准日未入帐的不应填入本表</t>
        </r>
      </text>
    </comment>
  </commentList>
</comments>
</file>

<file path=xl/comments32.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如：“</t>
        </r>
        <r>
          <rPr>
            <sz val="9"/>
            <rFont val="Times New Roman"/>
            <charset val="134"/>
          </rPr>
          <t>××</t>
        </r>
        <r>
          <rPr>
            <sz val="9"/>
            <rFont val="宋体"/>
            <charset val="134"/>
          </rPr>
          <t>专利权”、“</t>
        </r>
        <r>
          <rPr>
            <sz val="9"/>
            <rFont val="Times New Roman"/>
            <charset val="134"/>
          </rPr>
          <t>××</t>
        </r>
        <r>
          <rPr>
            <sz val="9"/>
            <rFont val="宋体"/>
            <charset val="134"/>
          </rPr>
          <t>软件”等</t>
        </r>
      </text>
    </comment>
    <comment ref="H5" authorId="0">
      <text>
        <r>
          <rPr>
            <b/>
            <sz val="9"/>
            <rFont val="宋体"/>
            <charset val="134"/>
          </rPr>
          <t>chenjie:</t>
        </r>
        <r>
          <rPr>
            <sz val="9"/>
            <rFont val="宋体"/>
            <charset val="134"/>
          </rPr>
          <t xml:space="preserve">
企业实际拥有但基准日未入帐的不应填入本表</t>
        </r>
      </text>
    </comment>
  </commentList>
</comments>
</file>

<file path=xl/comments33.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如：“</t>
        </r>
        <r>
          <rPr>
            <sz val="9"/>
            <rFont val="Times New Roman"/>
            <charset val="134"/>
          </rPr>
          <t>××</t>
        </r>
        <r>
          <rPr>
            <sz val="9"/>
            <rFont val="宋体"/>
            <charset val="134"/>
          </rPr>
          <t>专利权”、“</t>
        </r>
        <r>
          <rPr>
            <sz val="9"/>
            <rFont val="Times New Roman"/>
            <charset val="134"/>
          </rPr>
          <t>××</t>
        </r>
        <r>
          <rPr>
            <sz val="9"/>
            <rFont val="宋体"/>
            <charset val="134"/>
          </rPr>
          <t>软件”等</t>
        </r>
      </text>
    </comment>
    <comment ref="H5" authorId="0">
      <text>
        <r>
          <rPr>
            <b/>
            <sz val="9"/>
            <rFont val="宋体"/>
            <charset val="134"/>
          </rPr>
          <t>chenjie:</t>
        </r>
        <r>
          <rPr>
            <sz val="9"/>
            <rFont val="宋体"/>
            <charset val="134"/>
          </rPr>
          <t xml:space="preserve">
企业实际拥有但基准日未入帐的不应填入本表</t>
        </r>
      </text>
    </comment>
  </commentList>
</comments>
</file>

<file path=xl/comments34.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指摊销期在1年以上的各种费用。如“</t>
        </r>
        <r>
          <rPr>
            <sz val="9"/>
            <rFont val="Times New Roman"/>
            <charset val="134"/>
          </rPr>
          <t>××</t>
        </r>
        <r>
          <rPr>
            <sz val="9"/>
            <rFont val="宋体"/>
            <charset val="134"/>
          </rPr>
          <t>租入资产改良款”、“</t>
        </r>
        <r>
          <rPr>
            <sz val="9"/>
            <rFont val="Times New Roman"/>
            <charset val="134"/>
          </rPr>
          <t>××</t>
        </r>
        <r>
          <rPr>
            <sz val="9"/>
            <rFont val="宋体"/>
            <charset val="134"/>
          </rPr>
          <t>资产大修费用“等。若填表单位开办费在本科目核算，则除按要求填写本表外，应参照开办费清查评估明细表的要求在备注栏注明费用包括的计提内容和相应金额，或附专项说明亦可。</t>
        </r>
      </text>
    </comment>
    <comment ref="D5" authorId="0">
      <text>
        <r>
          <rPr>
            <b/>
            <sz val="9"/>
            <rFont val="宋体"/>
            <charset val="134"/>
          </rPr>
          <t>chenjie:</t>
        </r>
        <r>
          <rPr>
            <sz val="9"/>
            <rFont val="宋体"/>
            <charset val="134"/>
          </rPr>
          <t xml:space="preserve">
指开始摊销前的金额。</t>
        </r>
      </text>
    </comment>
  </commentList>
</comments>
</file>

<file path=xl/comments35.xml><?xml version="1.0" encoding="utf-8"?>
<comments xmlns="http://schemas.openxmlformats.org/spreadsheetml/2006/main">
  <authors>
    <author>chenjie</author>
  </authors>
  <commentList>
    <comment ref="G5" authorId="0">
      <text>
        <r>
          <rPr>
            <b/>
            <sz val="9"/>
            <rFont val="宋体"/>
            <charset val="134"/>
          </rPr>
          <t>chenjie:</t>
        </r>
        <r>
          <rPr>
            <sz val="9"/>
            <rFont val="宋体"/>
            <charset val="134"/>
          </rPr>
          <t xml:space="preserve">
金额较大的项目，在备注栏注明其内容或附说明该项资产的内容和价值构成的专项说明。</t>
        </r>
      </text>
    </comment>
  </commentList>
</comments>
</file>

<file path=xl/comments36.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填全称</t>
        </r>
      </text>
    </comment>
    <comment ref="C5" authorId="0">
      <text>
        <r>
          <rPr>
            <b/>
            <sz val="9"/>
            <rFont val="宋体"/>
            <charset val="134"/>
          </rPr>
          <t>chenjie:</t>
        </r>
        <r>
          <rPr>
            <sz val="9"/>
            <rFont val="宋体"/>
            <charset val="134"/>
          </rPr>
          <t xml:space="preserve">
指借款合同规定的借款启始日，填列到日</t>
        </r>
      </text>
    </comment>
    <comment ref="D5" authorId="0">
      <text>
        <r>
          <rPr>
            <b/>
            <sz val="9"/>
            <rFont val="宋体"/>
            <charset val="134"/>
          </rPr>
          <t>chenjie:</t>
        </r>
        <r>
          <rPr>
            <sz val="9"/>
            <rFont val="宋体"/>
            <charset val="134"/>
          </rPr>
          <t xml:space="preserve">
与借款合同规定到期日应一致</t>
        </r>
      </text>
    </comment>
    <comment ref="E5" authorId="0">
      <text>
        <r>
          <rPr>
            <b/>
            <sz val="9"/>
            <rFont val="宋体"/>
            <charset val="134"/>
          </rPr>
          <t>chenjie:</t>
        </r>
        <r>
          <rPr>
            <sz val="9"/>
            <rFont val="宋体"/>
            <charset val="134"/>
          </rPr>
          <t xml:space="preserve">
与借款合同规定利率应一致</t>
        </r>
      </text>
    </comment>
    <comment ref="K5" authorId="0">
      <text>
        <r>
          <rPr>
            <b/>
            <sz val="9"/>
            <rFont val="宋体"/>
            <charset val="134"/>
          </rPr>
          <t>chenjie:</t>
        </r>
        <r>
          <rPr>
            <sz val="9"/>
            <rFont val="宋体"/>
            <charset val="134"/>
          </rPr>
          <t xml:space="preserve">
标明（或附专项说明）借款的用途、担保条件（信用担保、资产抵押或质押等）、借款利息计提及支付情况（请准确说明利息计提、支付到哪一天）。</t>
        </r>
      </text>
    </comment>
  </commentList>
</comments>
</file>

<file path=xl/comments37.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填列最后一笔贷方发生额的日期；
日期填写形式(半角状态下)如：2002.6又如2001.11</t>
        </r>
      </text>
    </comment>
    <comment ref="D5" authorId="0">
      <text>
        <r>
          <rPr>
            <b/>
            <sz val="9"/>
            <rFont val="宋体"/>
            <charset val="134"/>
          </rPr>
          <t>chenjie:</t>
        </r>
        <r>
          <rPr>
            <sz val="9"/>
            <rFont val="宋体"/>
            <charset val="134"/>
          </rPr>
          <t xml:space="preserve">
如：“购油款”等</t>
        </r>
      </text>
    </comment>
    <comment ref="G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38.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填列票据的签发日期；
日期填写形式(半角状态下)如：2002.6又如2001.11</t>
        </r>
      </text>
    </comment>
    <comment ref="H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涉诉款项应在备注中标明；3）评估基准日后已付款的项目，应注明日期。如“2002年7月4日付款”；4）已到期尚未支付的，需简要说明原因。</t>
        </r>
      </text>
    </comment>
  </commentList>
</comments>
</file>

<file path=xl/comments39.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填列最后一笔贷方发生额的日期；
日期填写形式(半角状态下)如：2002.6又如2001.11</t>
        </r>
      </text>
    </comment>
    <comment ref="D5" authorId="0">
      <text>
        <r>
          <rPr>
            <b/>
            <sz val="9"/>
            <rFont val="宋体"/>
            <charset val="134"/>
          </rPr>
          <t>chenjie:</t>
        </r>
        <r>
          <rPr>
            <sz val="9"/>
            <rFont val="宋体"/>
            <charset val="134"/>
          </rPr>
          <t xml:space="preserve">
如：“购油款”等</t>
        </r>
      </text>
    </comment>
    <comment ref="G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填列全称</t>
        </r>
      </text>
    </comment>
    <comment ref="C5" authorId="0">
      <text>
        <r>
          <rPr>
            <sz val="9"/>
            <rFont val="宋体"/>
            <charset val="134"/>
          </rPr>
          <t>如：上投摩根内需动力</t>
        </r>
      </text>
    </comment>
    <comment ref="D5" authorId="0">
      <text>
        <r>
          <rPr>
            <b/>
            <sz val="9"/>
            <rFont val="宋体"/>
            <charset val="134"/>
          </rPr>
          <t>开放式、封闭式等</t>
        </r>
      </text>
    </comment>
    <comment ref="E5" authorId="0">
      <text>
        <r>
          <rPr>
            <b/>
            <sz val="9"/>
            <rFont val="宋体"/>
            <charset val="134"/>
          </rPr>
          <t>chenjie:</t>
        </r>
        <r>
          <rPr>
            <sz val="9"/>
            <rFont val="宋体"/>
            <charset val="134"/>
          </rPr>
          <t xml:space="preserve">
购买日</t>
        </r>
      </text>
    </comment>
  </commentList>
</comments>
</file>

<file path=xl/comments40.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填列最后一笔贷方发生额的日期；
日期填写形式(半角状态下)如：2002.6又如2001.11</t>
        </r>
      </text>
    </comment>
    <comment ref="D5" authorId="0">
      <text>
        <r>
          <rPr>
            <b/>
            <sz val="9"/>
            <rFont val="宋体"/>
            <charset val="134"/>
          </rPr>
          <t>chenjie:</t>
        </r>
        <r>
          <rPr>
            <sz val="9"/>
            <rFont val="宋体"/>
            <charset val="134"/>
          </rPr>
          <t xml:space="preserve">
如：“售油款”等</t>
        </r>
      </text>
    </comment>
    <comment ref="G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1.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填写所计提的应付工资的具体组成内容，如“工资、住房补贴”等，根据填表单位财务部门的计提应付工资的方式和内容填写</t>
        </r>
      </text>
    </comment>
    <comment ref="C5" authorId="0">
      <text>
        <r>
          <rPr>
            <b/>
            <sz val="9"/>
            <rFont val="宋体"/>
            <charset val="134"/>
          </rPr>
          <t>chenjie:</t>
        </r>
        <r>
          <rPr>
            <sz val="9"/>
            <rFont val="宋体"/>
            <charset val="134"/>
          </rPr>
          <t xml:space="preserve">
填写贷方最后一笔发生额的日期</t>
        </r>
      </text>
    </comment>
    <comment ref="F5" authorId="0">
      <text>
        <r>
          <rPr>
            <b/>
            <sz val="9"/>
            <rFont val="宋体"/>
            <charset val="134"/>
          </rPr>
          <t>chenjie:</t>
        </r>
        <r>
          <rPr>
            <sz val="9"/>
            <rFont val="宋体"/>
            <charset val="134"/>
          </rPr>
          <t xml:space="preserve">
备注中应注明计提依据（如：工效挂钩批准额度</t>
        </r>
        <r>
          <rPr>
            <sz val="9"/>
            <rFont val="Times New Roman"/>
            <charset val="134"/>
          </rPr>
          <t>×××</t>
        </r>
        <r>
          <rPr>
            <sz val="9"/>
            <rFont val="宋体"/>
            <charset val="134"/>
          </rPr>
          <t>万元／年）及基准日应付工资帐面余额的滚存期间。</t>
        </r>
      </text>
    </comment>
  </commentList>
</comments>
</file>

<file path=xl/comments42.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填表单位的专管税务机关，应填写全称</t>
        </r>
      </text>
    </comment>
    <comment ref="C5" authorId="0">
      <text>
        <r>
          <rPr>
            <b/>
            <sz val="9"/>
            <rFont val="宋体"/>
            <charset val="134"/>
          </rPr>
          <t>chenjie:</t>
        </r>
        <r>
          <rPr>
            <sz val="9"/>
            <rFont val="宋体"/>
            <charset val="134"/>
          </rPr>
          <t xml:space="preserve">
填写贷方最后一笔发生额的日期</t>
        </r>
      </text>
    </comment>
    <comment ref="D5" authorId="0">
      <text>
        <r>
          <rPr>
            <b/>
            <sz val="9"/>
            <rFont val="宋体"/>
            <charset val="134"/>
          </rPr>
          <t>chenjie:</t>
        </r>
        <r>
          <rPr>
            <sz val="9"/>
            <rFont val="宋体"/>
            <charset val="134"/>
          </rPr>
          <t xml:space="preserve">
指增值税、消费税、城建税、教育费附加等</t>
        </r>
      </text>
    </comment>
    <comment ref="G5" authorId="0">
      <text>
        <r>
          <rPr>
            <b/>
            <sz val="9"/>
            <rFont val="宋体"/>
            <charset val="134"/>
          </rPr>
          <t>chenjie:</t>
        </r>
        <r>
          <rPr>
            <sz val="9"/>
            <rFont val="宋体"/>
            <charset val="134"/>
          </rPr>
          <t xml:space="preserve">
备注中应注明税款所属期间。</t>
        </r>
      </text>
    </comment>
  </commentList>
</comments>
</file>

<file path=xl/comments43.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债权单位名称应填列全称，不应以地名或不明确的简称或业务内容代替</t>
        </r>
      </text>
    </comment>
    <comment ref="C5" authorId="0">
      <text>
        <r>
          <rPr>
            <b/>
            <sz val="9"/>
            <rFont val="宋体"/>
            <charset val="134"/>
          </rPr>
          <t>chenjie:</t>
        </r>
        <r>
          <rPr>
            <sz val="9"/>
            <rFont val="宋体"/>
            <charset val="134"/>
          </rPr>
          <t xml:space="preserve">
填列最后一笔贷方发生额的日期；
日期填写形式(半角状态下)如：2002.6又如2001.11</t>
        </r>
      </text>
    </comment>
    <comment ref="D5" authorId="0">
      <text>
        <r>
          <rPr>
            <b/>
            <sz val="9"/>
            <rFont val="宋体"/>
            <charset val="134"/>
          </rPr>
          <t>chenjie:</t>
        </r>
        <r>
          <rPr>
            <sz val="9"/>
            <rFont val="宋体"/>
            <charset val="134"/>
          </rPr>
          <t xml:space="preserve">
如：“往来款、职工教育经费、工会经费”等</t>
        </r>
      </text>
    </comment>
    <comment ref="G5" authorId="0">
      <text>
        <r>
          <rPr>
            <b/>
            <sz val="9"/>
            <rFont val="宋体"/>
            <charset val="134"/>
          </rPr>
          <t>chenjie:</t>
        </r>
        <r>
          <rPr>
            <sz val="9"/>
            <rFont val="宋体"/>
            <charset val="134"/>
          </rPr>
          <t xml:space="preserve">
1）债权单位为关联方、总公司内部或本公司内部单位的，应在备注栏注明“关联方”、“总公司内部”“内部单位”；2） 涉诉款项应在备注中标明；3）评估基准日后已付款的项目，应注明日期。如“2002年7月4日付款”；4）其他填表单位认为应说明的事项</t>
        </r>
      </text>
    </comment>
  </commentList>
</comments>
</file>

<file path=xl/comments44.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参见长期借款表</t>
        </r>
      </text>
    </comment>
  </commentList>
</comments>
</file>

<file path=xl/comments45.xml><?xml version="1.0" encoding="utf-8"?>
<comments xmlns="http://schemas.openxmlformats.org/spreadsheetml/2006/main">
  <authors>
    <author>chenjie</author>
  </authors>
  <commentList>
    <comment ref="B5" authorId="0">
      <text>
        <r>
          <rPr>
            <b/>
            <sz val="9"/>
            <rFont val="宋体"/>
            <charset val="134"/>
          </rPr>
          <t>chenjie:</t>
        </r>
        <r>
          <rPr>
            <sz val="9"/>
            <rFont val="宋体"/>
            <charset val="134"/>
          </rPr>
          <t xml:space="preserve">
填全称</t>
        </r>
      </text>
    </comment>
    <comment ref="C5" authorId="0">
      <text>
        <r>
          <rPr>
            <b/>
            <sz val="9"/>
            <rFont val="宋体"/>
            <charset val="134"/>
          </rPr>
          <t>chenjie:</t>
        </r>
        <r>
          <rPr>
            <sz val="9"/>
            <rFont val="宋体"/>
            <charset val="134"/>
          </rPr>
          <t xml:space="preserve">
指借款合同规定的借款启始日，填列到日</t>
        </r>
      </text>
    </comment>
    <comment ref="D5" authorId="0">
      <text>
        <r>
          <rPr>
            <b/>
            <sz val="9"/>
            <rFont val="宋体"/>
            <charset val="134"/>
          </rPr>
          <t>chenjie:</t>
        </r>
        <r>
          <rPr>
            <sz val="9"/>
            <rFont val="宋体"/>
            <charset val="134"/>
          </rPr>
          <t xml:space="preserve">
与借款合同规定到期日应一致</t>
        </r>
      </text>
    </comment>
    <comment ref="E5" authorId="0">
      <text>
        <r>
          <rPr>
            <b/>
            <sz val="9"/>
            <rFont val="宋体"/>
            <charset val="134"/>
          </rPr>
          <t>chenjie:</t>
        </r>
        <r>
          <rPr>
            <sz val="9"/>
            <rFont val="宋体"/>
            <charset val="134"/>
          </rPr>
          <t xml:space="preserve">
与借款合同规定利率应一致</t>
        </r>
      </text>
    </comment>
  </commentList>
</comments>
</file>

<file path=xl/comments46.xml><?xml version="1.0" encoding="utf-8"?>
<comments xmlns="http://schemas.openxmlformats.org/spreadsheetml/2006/main">
  <authors>
    <author>chenjie</author>
  </authors>
  <commentList>
    <comment ref="B6" authorId="0">
      <text>
        <r>
          <rPr>
            <b/>
            <sz val="9"/>
            <rFont val="宋体"/>
            <charset val="134"/>
          </rPr>
          <t>chenjie:</t>
        </r>
        <r>
          <rPr>
            <sz val="9"/>
            <rFont val="宋体"/>
            <charset val="134"/>
          </rPr>
          <t xml:space="preserve">
填列债权单位全称</t>
        </r>
      </text>
    </comment>
    <comment ref="C6" authorId="0">
      <text>
        <r>
          <rPr>
            <b/>
            <sz val="9"/>
            <rFont val="宋体"/>
            <charset val="134"/>
          </rPr>
          <t>chenjie:</t>
        </r>
        <r>
          <rPr>
            <sz val="9"/>
            <rFont val="宋体"/>
            <charset val="134"/>
          </rPr>
          <t xml:space="preserve">
按合同协议确定的开始计算应付款的日期，填列到日。</t>
        </r>
      </text>
    </comment>
    <comment ref="D6" authorId="0">
      <text>
        <r>
          <rPr>
            <b/>
            <sz val="9"/>
            <rFont val="宋体"/>
            <charset val="134"/>
          </rPr>
          <t>chenjie:</t>
        </r>
        <r>
          <rPr>
            <sz val="9"/>
            <rFont val="宋体"/>
            <charset val="134"/>
          </rPr>
          <t xml:space="preserve">
指应付款内容，如“引进</t>
        </r>
        <r>
          <rPr>
            <sz val="9"/>
            <rFont val="Times New Roman"/>
            <charset val="134"/>
          </rPr>
          <t>××</t>
        </r>
        <r>
          <rPr>
            <sz val="9"/>
            <rFont val="宋体"/>
            <charset val="134"/>
          </rPr>
          <t>设备款或融资租赁</t>
        </r>
        <r>
          <rPr>
            <sz val="9"/>
            <rFont val="Times New Roman"/>
            <charset val="134"/>
          </rPr>
          <t>××</t>
        </r>
        <r>
          <rPr>
            <sz val="9"/>
            <rFont val="宋体"/>
            <charset val="134"/>
          </rPr>
          <t>设备款”等；</t>
        </r>
      </text>
    </comment>
    <comment ref="I6" authorId="0">
      <text>
        <r>
          <rPr>
            <b/>
            <sz val="9"/>
            <rFont val="宋体"/>
            <charset val="134"/>
          </rPr>
          <t>chenjie:</t>
        </r>
        <r>
          <rPr>
            <sz val="9"/>
            <rFont val="宋体"/>
            <charset val="134"/>
          </rPr>
          <t xml:space="preserve">
请注明帐面初始额的构成。</t>
        </r>
      </text>
    </comment>
  </commentList>
</comments>
</file>

<file path=xl/comments5.xml><?xml version="1.0" encoding="utf-8"?>
<comments xmlns="http://schemas.openxmlformats.org/spreadsheetml/2006/main">
  <authors>
    <author>chenjie</author>
    <author>seaman</author>
  </authors>
  <commentList>
    <comment ref="B5" authorId="0">
      <text>
        <r>
          <rPr>
            <b/>
            <sz val="9"/>
            <rFont val="宋体"/>
            <charset val="134"/>
          </rPr>
          <t>chenjie:</t>
        </r>
        <r>
          <rPr>
            <sz val="9"/>
            <rFont val="宋体"/>
            <charset val="134"/>
          </rPr>
          <t xml:space="preserve">
债务单位名称应填列全称，不应以地名或不明确的简称或业务内容代替</t>
        </r>
      </text>
    </comment>
    <comment ref="C5" authorId="0">
      <text>
        <r>
          <rPr>
            <b/>
            <sz val="9"/>
            <rFont val="宋体"/>
            <charset val="134"/>
          </rPr>
          <t>chenjie:</t>
        </r>
        <r>
          <rPr>
            <sz val="9"/>
            <rFont val="宋体"/>
            <charset val="134"/>
          </rPr>
          <t xml:space="preserve">
如：“售油款”等</t>
        </r>
      </text>
    </comment>
    <comment ref="D5" authorId="0">
      <text>
        <r>
          <rPr>
            <b/>
            <sz val="9"/>
            <rFont val="宋体"/>
            <charset val="134"/>
          </rPr>
          <t>chenjie:</t>
        </r>
        <r>
          <rPr>
            <sz val="9"/>
            <rFont val="宋体"/>
            <charset val="134"/>
          </rPr>
          <t xml:space="preserve">
填列最后一笔借方发生额的日期；
日期填写形式(半角状态下)如：2002-6又如2001-11</t>
        </r>
      </text>
    </comment>
    <comment ref="E5" authorId="1">
      <text>
        <r>
          <rPr>
            <sz val="9"/>
            <rFont val="Times New Roman"/>
            <charset val="134"/>
          </rPr>
          <t>1</t>
        </r>
        <r>
          <rPr>
            <sz val="9"/>
            <rFont val="宋体"/>
            <charset val="134"/>
          </rPr>
          <t>年以内</t>
        </r>
        <r>
          <rPr>
            <sz val="9"/>
            <rFont val="Times New Roman"/>
            <charset val="134"/>
          </rPr>
          <t xml:space="preserve">
1~2</t>
        </r>
        <r>
          <rPr>
            <sz val="9"/>
            <rFont val="宋体"/>
            <charset val="134"/>
          </rPr>
          <t>年</t>
        </r>
        <r>
          <rPr>
            <sz val="9"/>
            <rFont val="Times New Roman"/>
            <charset val="134"/>
          </rPr>
          <t xml:space="preserve">
2~3</t>
        </r>
        <r>
          <rPr>
            <sz val="9"/>
            <rFont val="宋体"/>
            <charset val="134"/>
          </rPr>
          <t>年</t>
        </r>
        <r>
          <rPr>
            <sz val="9"/>
            <rFont val="Times New Roman"/>
            <charset val="134"/>
          </rPr>
          <t xml:space="preserve">
3~4</t>
        </r>
        <r>
          <rPr>
            <sz val="9"/>
            <rFont val="宋体"/>
            <charset val="134"/>
          </rPr>
          <t>年</t>
        </r>
        <r>
          <rPr>
            <sz val="9"/>
            <rFont val="Times New Roman"/>
            <charset val="134"/>
          </rPr>
          <t xml:space="preserve">
4~5</t>
        </r>
        <r>
          <rPr>
            <sz val="9"/>
            <rFont val="宋体"/>
            <charset val="134"/>
          </rPr>
          <t>年</t>
        </r>
        <r>
          <rPr>
            <sz val="9"/>
            <rFont val="Times New Roman"/>
            <charset val="134"/>
          </rPr>
          <t xml:space="preserve">
5</t>
        </r>
        <r>
          <rPr>
            <sz val="9"/>
            <rFont val="宋体"/>
            <charset val="134"/>
          </rPr>
          <t>年以上</t>
        </r>
      </text>
    </comment>
    <comment ref="I5" authorId="0">
      <text>
        <r>
          <rPr>
            <b/>
            <sz val="9"/>
            <rFont val="宋体"/>
            <charset val="134"/>
          </rPr>
          <t>chenjie:</t>
        </r>
        <r>
          <rPr>
            <sz val="9"/>
            <rFont val="宋体"/>
            <charset val="134"/>
          </rPr>
          <t xml:space="preserv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6.xml><?xml version="1.0" encoding="utf-8"?>
<comments xmlns="http://schemas.openxmlformats.org/spreadsheetml/2006/main">
  <authors>
    <author>chenjie</author>
    <author>seaman</author>
  </authors>
  <commentList>
    <comment ref="B5" authorId="0">
      <text>
        <r>
          <rPr>
            <b/>
            <sz val="9"/>
            <rFont val="宋体"/>
            <charset val="134"/>
          </rPr>
          <t>chenjie:</t>
        </r>
        <r>
          <rPr>
            <sz val="9"/>
            <rFont val="宋体"/>
            <charset val="134"/>
          </rPr>
          <t xml:space="preserve">
该栏应填列全称，不应以地名或不明确的简称或业务内容代替</t>
        </r>
      </text>
    </comment>
    <comment ref="C5" authorId="0">
      <text>
        <r>
          <rPr>
            <b/>
            <sz val="9"/>
            <rFont val="宋体"/>
            <charset val="134"/>
          </rPr>
          <t>chenjie:</t>
        </r>
        <r>
          <rPr>
            <sz val="9"/>
            <rFont val="宋体"/>
            <charset val="134"/>
          </rPr>
          <t xml:space="preserve">
如“购＊＊设备款”、“购油款”等</t>
        </r>
      </text>
    </comment>
    <comment ref="D5" authorId="0">
      <text>
        <r>
          <rPr>
            <b/>
            <sz val="9"/>
            <rFont val="宋体"/>
            <charset val="134"/>
          </rPr>
          <t>chenjie:</t>
        </r>
        <r>
          <rPr>
            <sz val="9"/>
            <rFont val="宋体"/>
            <charset val="134"/>
          </rPr>
          <t xml:space="preserve">
填列最后一笔借方发生额的日期，
日期填写形式(半角状态下)如：2002.6又如2001.11</t>
        </r>
      </text>
    </comment>
    <comment ref="E5" authorId="1">
      <text>
        <r>
          <rPr>
            <sz val="9"/>
            <rFont val="Times New Roman"/>
            <charset val="134"/>
          </rPr>
          <t>1</t>
        </r>
        <r>
          <rPr>
            <sz val="9"/>
            <rFont val="宋体"/>
            <charset val="134"/>
          </rPr>
          <t>年以内</t>
        </r>
        <r>
          <rPr>
            <sz val="9"/>
            <rFont val="Times New Roman"/>
            <charset val="134"/>
          </rPr>
          <t xml:space="preserve">
1~2</t>
        </r>
        <r>
          <rPr>
            <sz val="9"/>
            <rFont val="宋体"/>
            <charset val="134"/>
          </rPr>
          <t>年</t>
        </r>
        <r>
          <rPr>
            <sz val="9"/>
            <rFont val="Times New Roman"/>
            <charset val="134"/>
          </rPr>
          <t xml:space="preserve">
2~3</t>
        </r>
        <r>
          <rPr>
            <sz val="9"/>
            <rFont val="宋体"/>
            <charset val="134"/>
          </rPr>
          <t>年</t>
        </r>
        <r>
          <rPr>
            <sz val="9"/>
            <rFont val="Times New Roman"/>
            <charset val="134"/>
          </rPr>
          <t xml:space="preserve">
3~4</t>
        </r>
        <r>
          <rPr>
            <sz val="9"/>
            <rFont val="宋体"/>
            <charset val="134"/>
          </rPr>
          <t>年</t>
        </r>
        <r>
          <rPr>
            <sz val="9"/>
            <rFont val="Times New Roman"/>
            <charset val="134"/>
          </rPr>
          <t xml:space="preserve">
4~5</t>
        </r>
        <r>
          <rPr>
            <sz val="9"/>
            <rFont val="宋体"/>
            <charset val="134"/>
          </rPr>
          <t>年</t>
        </r>
        <r>
          <rPr>
            <sz val="9"/>
            <rFont val="Times New Roman"/>
            <charset val="134"/>
          </rPr>
          <t xml:space="preserve">
5</t>
        </r>
        <r>
          <rPr>
            <sz val="9"/>
            <rFont val="宋体"/>
            <charset val="134"/>
          </rPr>
          <t>年以上</t>
        </r>
      </text>
    </comment>
    <comment ref="I5" authorId="0">
      <text>
        <r>
          <rPr>
            <b/>
            <sz val="9"/>
            <rFont val="宋体"/>
            <charset val="134"/>
          </rPr>
          <t>chenjie:</t>
        </r>
        <r>
          <rPr>
            <sz val="9"/>
            <rFont val="宋体"/>
            <charset val="134"/>
          </rPr>
          <t xml:space="preserve">
1）欠款单位为关联方、总公司内部或内部单位的，应在备注栏注明“关联方”、“总公司内部”“内部单位”；2） 涉诉款项应在备注中标明；3）评估基准日后已收到货物或收回款项的，应注明日期及金额，如“2002.7.4日收回2000元”或2002.7.8日到货验收；4）其他填表单位认为应说明的事项</t>
        </r>
      </text>
    </comment>
  </commentList>
</comments>
</file>

<file path=xl/comments7.xml><?xml version="1.0" encoding="utf-8"?>
<comments xmlns="http://schemas.openxmlformats.org/spreadsheetml/2006/main">
  <authors>
    <author>chenjie</author>
    <author>seaman</author>
  </authors>
  <commentList>
    <comment ref="B5" authorId="0">
      <text>
        <r>
          <rPr>
            <b/>
            <sz val="9"/>
            <rFont val="宋体"/>
            <charset val="134"/>
          </rPr>
          <t>chenjie:</t>
        </r>
        <r>
          <rPr>
            <sz val="9"/>
            <rFont val="宋体"/>
            <charset val="134"/>
          </rPr>
          <t xml:space="preserve">
债务单位名称应填列全称，不应以地名或不明确的简称或业务内容代替</t>
        </r>
      </text>
    </comment>
    <comment ref="C5" authorId="0">
      <text>
        <r>
          <rPr>
            <b/>
            <sz val="9"/>
            <rFont val="宋体"/>
            <charset val="134"/>
          </rPr>
          <t>chenjie:</t>
        </r>
        <r>
          <rPr>
            <sz val="9"/>
            <rFont val="宋体"/>
            <charset val="134"/>
          </rPr>
          <t xml:space="preserve">
如：“售油款”等</t>
        </r>
      </text>
    </comment>
    <comment ref="D5" authorId="0">
      <text>
        <r>
          <rPr>
            <b/>
            <sz val="9"/>
            <rFont val="宋体"/>
            <charset val="134"/>
          </rPr>
          <t>chenjie:</t>
        </r>
        <r>
          <rPr>
            <sz val="9"/>
            <rFont val="宋体"/>
            <charset val="134"/>
          </rPr>
          <t xml:space="preserve">
填列最后一笔借方发生额的日期；
日期填写形式(半角状态下)如：2002-6又如2001-11</t>
        </r>
      </text>
    </comment>
    <comment ref="E5" authorId="1">
      <text>
        <r>
          <rPr>
            <sz val="9"/>
            <rFont val="Times New Roman"/>
            <charset val="134"/>
          </rPr>
          <t>1</t>
        </r>
        <r>
          <rPr>
            <sz val="9"/>
            <rFont val="宋体"/>
            <charset val="134"/>
          </rPr>
          <t>年以内</t>
        </r>
        <r>
          <rPr>
            <sz val="9"/>
            <rFont val="Times New Roman"/>
            <charset val="134"/>
          </rPr>
          <t xml:space="preserve">
1~2</t>
        </r>
        <r>
          <rPr>
            <sz val="9"/>
            <rFont val="宋体"/>
            <charset val="134"/>
          </rPr>
          <t>年</t>
        </r>
        <r>
          <rPr>
            <sz val="9"/>
            <rFont val="Times New Roman"/>
            <charset val="134"/>
          </rPr>
          <t xml:space="preserve">
2~3</t>
        </r>
        <r>
          <rPr>
            <sz val="9"/>
            <rFont val="宋体"/>
            <charset val="134"/>
          </rPr>
          <t>年</t>
        </r>
        <r>
          <rPr>
            <sz val="9"/>
            <rFont val="Times New Roman"/>
            <charset val="134"/>
          </rPr>
          <t xml:space="preserve">
3~4</t>
        </r>
        <r>
          <rPr>
            <sz val="9"/>
            <rFont val="宋体"/>
            <charset val="134"/>
          </rPr>
          <t>年</t>
        </r>
        <r>
          <rPr>
            <sz val="9"/>
            <rFont val="Times New Roman"/>
            <charset val="134"/>
          </rPr>
          <t xml:space="preserve">
4~5</t>
        </r>
        <r>
          <rPr>
            <sz val="9"/>
            <rFont val="宋体"/>
            <charset val="134"/>
          </rPr>
          <t>年</t>
        </r>
        <r>
          <rPr>
            <sz val="9"/>
            <rFont val="Times New Roman"/>
            <charset val="134"/>
          </rPr>
          <t xml:space="preserve">
5</t>
        </r>
        <r>
          <rPr>
            <sz val="9"/>
            <rFont val="宋体"/>
            <charset val="134"/>
          </rPr>
          <t>年以上</t>
        </r>
      </text>
    </comment>
    <comment ref="I5" authorId="0">
      <text>
        <r>
          <rPr>
            <b/>
            <sz val="9"/>
            <rFont val="宋体"/>
            <charset val="134"/>
          </rPr>
          <t>chenjie:</t>
        </r>
        <r>
          <rPr>
            <sz val="9"/>
            <rFont val="宋体"/>
            <charset val="134"/>
          </rPr>
          <t xml:space="preserve">
1）欠款单位为关联方、总公司内部或本公司内部单位的，应在备注栏注明“关联方”、“总公司内部”“内部单位”；2） 涉诉款项应在备注中标明；3）评估基准日后已收回款项的，应注明日期如“2002年7月4日收回”；4）其他填表单位认为应说明的事项</t>
        </r>
      </text>
    </comment>
  </commentList>
</comments>
</file>

<file path=xl/comments8.xml><?xml version="1.0" encoding="utf-8"?>
<comments xmlns="http://schemas.openxmlformats.org/spreadsheetml/2006/main">
  <authors>
    <author>chenjie</author>
  </authors>
  <commentList>
    <comment ref="M6" authorId="0">
      <text>
        <r>
          <rPr>
            <b/>
            <sz val="9"/>
            <rFont val="宋体"/>
            <charset val="134"/>
          </rPr>
          <t>chenjie:</t>
        </r>
        <r>
          <rPr>
            <sz val="9"/>
            <rFont val="宋体"/>
            <charset val="134"/>
          </rPr>
          <t xml:space="preserve">
(1)注1；(2)负数余额产生的原因。</t>
        </r>
      </text>
    </comment>
  </commentList>
</comments>
</file>

<file path=xl/comments9.xml><?xml version="1.0" encoding="utf-8"?>
<comments xmlns="http://schemas.openxmlformats.org/spreadsheetml/2006/main">
  <authors>
    <author>chenjie</author>
  </authors>
  <commentList>
    <comment ref="M6" authorId="0">
      <text>
        <r>
          <rPr>
            <b/>
            <sz val="9"/>
            <rFont val="宋体"/>
            <charset val="134"/>
          </rPr>
          <t>chenjie:</t>
        </r>
        <r>
          <rPr>
            <sz val="9"/>
            <rFont val="宋体"/>
            <charset val="134"/>
          </rPr>
          <t xml:space="preserve">
(1)注1；(2)负数余额产生的原因。</t>
        </r>
      </text>
    </comment>
  </commentList>
</comments>
</file>

<file path=xl/sharedStrings.xml><?xml version="1.0" encoding="utf-8"?>
<sst xmlns="http://schemas.openxmlformats.org/spreadsheetml/2006/main" count="2033" uniqueCount="744">
  <si>
    <t>资产负债表</t>
  </si>
  <si>
    <t>金额单位：人民币元</t>
  </si>
  <si>
    <t>资产</t>
  </si>
  <si>
    <t>序号</t>
  </si>
  <si>
    <t>期初数</t>
  </si>
  <si>
    <t>期末数</t>
  </si>
  <si>
    <t>备注</t>
  </si>
  <si>
    <t>负债及所有者权益</t>
  </si>
  <si>
    <t>流动资产：</t>
  </si>
  <si>
    <t>流动负债：</t>
  </si>
  <si>
    <t>货币资金</t>
  </si>
  <si>
    <t>短期借款</t>
  </si>
  <si>
    <t>交易性金融资产</t>
  </si>
  <si>
    <t>交易性金融负债</t>
  </si>
  <si>
    <t>衍生金融资产</t>
  </si>
  <si>
    <t>衍生金融负债</t>
  </si>
  <si>
    <t>应收票据</t>
  </si>
  <si>
    <t>应付票据</t>
  </si>
  <si>
    <t>应收账款</t>
  </si>
  <si>
    <t>应付账款</t>
  </si>
  <si>
    <t>应收款项融资</t>
  </si>
  <si>
    <t>预收款项</t>
  </si>
  <si>
    <t>预付款项</t>
  </si>
  <si>
    <t>合同负债</t>
  </si>
  <si>
    <t>其他应收款</t>
  </si>
  <si>
    <t>应付职工薪酬</t>
  </si>
  <si>
    <t>存货</t>
  </si>
  <si>
    <t>应交税费</t>
  </si>
  <si>
    <t>合同资产</t>
  </si>
  <si>
    <t>其他应付款</t>
  </si>
  <si>
    <t>持有待售资产</t>
  </si>
  <si>
    <t>持有待售负债</t>
  </si>
  <si>
    <t xml:space="preserve">
</t>
  </si>
  <si>
    <t>一年内到期的非流动资产</t>
  </si>
  <si>
    <t>一年内到期的非流动负债</t>
  </si>
  <si>
    <t>其他流动资产</t>
  </si>
  <si>
    <t>其他流动负债</t>
  </si>
  <si>
    <t>流动资产合计</t>
  </si>
  <si>
    <t>流动负债合计</t>
  </si>
  <si>
    <t>非流动资产：</t>
  </si>
  <si>
    <t>非流动负债：</t>
  </si>
  <si>
    <t>债权投资</t>
  </si>
  <si>
    <t>长期借款</t>
  </si>
  <si>
    <t>其他债权投资</t>
  </si>
  <si>
    <t>应付债券</t>
  </si>
  <si>
    <t>长期应收款</t>
  </si>
  <si>
    <t>其中：优先股</t>
  </si>
  <si>
    <t>长期股权投资</t>
  </si>
  <si>
    <t xml:space="preserve">      永续债</t>
  </si>
  <si>
    <t>其他权益工具投资</t>
  </si>
  <si>
    <t>租赁负债</t>
  </si>
  <si>
    <t>其他非流动金融资产</t>
  </si>
  <si>
    <t>长期应付款</t>
  </si>
  <si>
    <t>投资性房地产</t>
  </si>
  <si>
    <t>预计负债</t>
  </si>
  <si>
    <t>固定资产</t>
  </si>
  <si>
    <t>递延收益</t>
  </si>
  <si>
    <t>在建工程</t>
  </si>
  <si>
    <t>递延所得税负债</t>
  </si>
  <si>
    <t>生产性生物资产</t>
  </si>
  <si>
    <t>其他非流动负债</t>
  </si>
  <si>
    <t>油气资产</t>
  </si>
  <si>
    <t>非流动负债合计</t>
  </si>
  <si>
    <t>使用权资产</t>
  </si>
  <si>
    <t>负债合计</t>
  </si>
  <si>
    <t>无形资产</t>
  </si>
  <si>
    <t>所有者权益：</t>
  </si>
  <si>
    <t>开发支出</t>
  </si>
  <si>
    <t>实收资本（或股本）</t>
  </si>
  <si>
    <t>商誉</t>
  </si>
  <si>
    <t>其他权益工具</t>
  </si>
  <si>
    <t>长期待摊费用</t>
  </si>
  <si>
    <t>递延所得税资产</t>
  </si>
  <si>
    <t>永续债</t>
  </si>
  <si>
    <t>其他非流动资产</t>
  </si>
  <si>
    <t>资本公积</t>
  </si>
  <si>
    <t>减：库存股</t>
  </si>
  <si>
    <t>其他综合收益</t>
  </si>
  <si>
    <t>专项储备</t>
  </si>
  <si>
    <t>盈余公积</t>
  </si>
  <si>
    <t>未分配利润</t>
  </si>
  <si>
    <t>非流动资产合计</t>
  </si>
  <si>
    <t>所有者权益合计</t>
  </si>
  <si>
    <t>资产总计</t>
  </si>
  <si>
    <t>负债及所有者权益合计</t>
  </si>
  <si>
    <t>与总资产相差</t>
  </si>
  <si>
    <t xml:space="preserve">填表人： </t>
  </si>
  <si>
    <t>财务主管：</t>
  </si>
  <si>
    <r>
      <rPr>
        <b/>
        <sz val="18"/>
        <rFont val="宋体"/>
        <charset val="134"/>
        <scheme val="major"/>
      </rPr>
      <t>流动资产清查评估汇总表</t>
    </r>
  </si>
  <si>
    <t>编号</t>
  </si>
  <si>
    <t>科目名称</t>
  </si>
  <si>
    <t>账面价值</t>
  </si>
  <si>
    <t>评估价值</t>
  </si>
  <si>
    <t>增值额</t>
  </si>
  <si>
    <r>
      <rPr>
        <sz val="10"/>
        <color indexed="8"/>
        <rFont val="宋体"/>
        <charset val="134"/>
        <scheme val="minor"/>
      </rPr>
      <t>增值率</t>
    </r>
    <r>
      <rPr>
        <sz val="10"/>
        <rFont val="宋体"/>
        <charset val="134"/>
        <scheme val="minor"/>
      </rPr>
      <t>%</t>
    </r>
  </si>
  <si>
    <t>3-1</t>
  </si>
  <si>
    <t>货币资金（现金</t>
  </si>
  <si>
    <t>存款</t>
  </si>
  <si>
    <t>他币）</t>
  </si>
  <si>
    <t>3-2</t>
  </si>
  <si>
    <t>3-3</t>
  </si>
  <si>
    <t>3-4</t>
  </si>
  <si>
    <t>3-5</t>
  </si>
  <si>
    <t>3-6</t>
  </si>
  <si>
    <t>3-7</t>
  </si>
  <si>
    <t>3-8</t>
  </si>
  <si>
    <t>3-9</t>
  </si>
  <si>
    <t>3-10</t>
  </si>
  <si>
    <t>3-11</t>
  </si>
  <si>
    <t>3-12</t>
  </si>
  <si>
    <t>3-13</t>
  </si>
  <si>
    <r>
      <rPr>
        <b/>
        <sz val="18"/>
        <rFont val="宋体"/>
        <charset val="134"/>
        <scheme val="major"/>
      </rPr>
      <t>货币资金—现金清查评估明细表</t>
    </r>
  </si>
  <si>
    <t>存放部门（单位)</t>
  </si>
  <si>
    <t>币种</t>
  </si>
  <si>
    <t>外币账面金额</t>
  </si>
  <si>
    <t>评估基准日汇率</t>
  </si>
  <si>
    <t>增值率%</t>
  </si>
  <si>
    <t>合         计</t>
  </si>
  <si>
    <r>
      <rPr>
        <b/>
        <sz val="18"/>
        <rFont val="宋体"/>
        <charset val="134"/>
        <scheme val="major"/>
      </rPr>
      <t>货币资金—银行存款清查评估明细表</t>
    </r>
  </si>
  <si>
    <t>开户银行</t>
  </si>
  <si>
    <t>账号</t>
  </si>
  <si>
    <r>
      <rPr>
        <b/>
        <sz val="18"/>
        <rFont val="宋体"/>
        <charset val="134"/>
        <scheme val="major"/>
      </rPr>
      <t>货币资金—其他货币资金清查评估明细表</t>
    </r>
  </si>
  <si>
    <t>名称及内容</t>
  </si>
  <si>
    <t>用途</t>
  </si>
  <si>
    <t>交易性金融资产清查评估汇总表</t>
  </si>
  <si>
    <t>3-2-1</t>
  </si>
  <si>
    <t>交易性金融资产-股票投资</t>
  </si>
  <si>
    <t>3-2-2</t>
  </si>
  <si>
    <t>交易性金融资产-债券投资</t>
  </si>
  <si>
    <t>3-2-3</t>
  </si>
  <si>
    <t>交易性金融资产-基金投资</t>
  </si>
  <si>
    <t>交易性金融资产合计</t>
  </si>
  <si>
    <t>交易性金融资产—股票投资清查评估明细表</t>
  </si>
  <si>
    <t>被投资单位名称</t>
  </si>
  <si>
    <t>股票名称</t>
  </si>
  <si>
    <t>投资日期</t>
  </si>
  <si>
    <t>持股数量</t>
  </si>
  <si>
    <t>成本</t>
  </si>
  <si>
    <t>基准日收盘价/股</t>
  </si>
  <si>
    <t>合          计</t>
  </si>
  <si>
    <t>交易性金融资产—债券投资清查评估明细表</t>
  </si>
  <si>
    <t>债券名称</t>
  </si>
  <si>
    <t>发行日期</t>
  </si>
  <si>
    <t>票面利率%</t>
  </si>
  <si>
    <t>交易性金融资产—基金投资清查评估明细表</t>
  </si>
  <si>
    <t>基金发行单位</t>
  </si>
  <si>
    <t>基金名称</t>
  </si>
  <si>
    <t>基金类型</t>
  </si>
  <si>
    <t>基金份额</t>
  </si>
  <si>
    <t>基准日净值/份</t>
  </si>
  <si>
    <t>衍生金融资产清查评估明细表</t>
  </si>
  <si>
    <t>衍生金融资产名称</t>
  </si>
  <si>
    <t>占比</t>
  </si>
  <si>
    <t>合计数</t>
  </si>
  <si>
    <r>
      <rPr>
        <b/>
        <sz val="18"/>
        <rFont val="宋体"/>
        <charset val="134"/>
        <scheme val="major"/>
      </rPr>
      <t>应收票据清查评估明细表</t>
    </r>
  </si>
  <si>
    <t>户名（结算对象)</t>
  </si>
  <si>
    <t>出票日期</t>
  </si>
  <si>
    <t>到期日期</t>
  </si>
  <si>
    <t>合            计</t>
  </si>
  <si>
    <t>应收账款清查评估明细表</t>
  </si>
  <si>
    <t>欠款单位名称（结算对象)</t>
  </si>
  <si>
    <t>业务内容</t>
  </si>
  <si>
    <t>发生日期</t>
  </si>
  <si>
    <t>账龄</t>
  </si>
  <si>
    <t>减：坏账准备</t>
  </si>
  <si>
    <t>减：评估风险损失</t>
  </si>
  <si>
    <t>净            额</t>
  </si>
  <si>
    <r>
      <rPr>
        <sz val="10"/>
        <rFont val="宋体"/>
        <charset val="134"/>
      </rPr>
      <t>注</t>
    </r>
    <r>
      <rPr>
        <sz val="10"/>
        <rFont val="Times New Roman"/>
        <charset val="134"/>
      </rPr>
      <t>1</t>
    </r>
    <r>
      <rPr>
        <sz val="10"/>
        <rFont val="宋体"/>
        <charset val="134"/>
      </rPr>
      <t>：</t>
    </r>
  </si>
  <si>
    <t>注明账齡在一年以上的账款的可收回性，若有部分可能不能收回，请估计不能收回的金額，以供评估时作參考。</t>
  </si>
  <si>
    <r>
      <rPr>
        <sz val="10"/>
        <rFont val="宋体"/>
        <charset val="134"/>
      </rPr>
      <t>注</t>
    </r>
    <r>
      <rPr>
        <sz val="10"/>
        <rFont val="Times New Roman"/>
        <charset val="134"/>
      </rPr>
      <t>2</t>
    </r>
    <r>
      <rPr>
        <sz val="10"/>
        <rFont val="宋体"/>
        <charset val="134"/>
      </rPr>
      <t>：</t>
    </r>
    <r>
      <rPr>
        <sz val="10"/>
        <rFont val="Times New Roman"/>
        <charset val="134"/>
      </rPr>
      <t>“</t>
    </r>
    <r>
      <rPr>
        <sz val="10"/>
        <rFont val="宋体"/>
        <charset val="134"/>
      </rPr>
      <t>备注</t>
    </r>
    <r>
      <rPr>
        <sz val="10"/>
        <rFont val="Times New Roman"/>
        <charset val="134"/>
      </rPr>
      <t>”</t>
    </r>
    <r>
      <rPr>
        <sz val="10"/>
        <rFont val="宋体"/>
        <charset val="134"/>
      </rPr>
      <t>栏填写方法：</t>
    </r>
  </si>
  <si>
    <r>
      <rPr>
        <sz val="10"/>
        <rFont val="Times New Roman"/>
        <charset val="134"/>
      </rPr>
      <t>1</t>
    </r>
    <r>
      <rPr>
        <sz val="10"/>
        <rFont val="宋体"/>
        <charset val="134"/>
      </rPr>
      <t>）欠款单位为关联方、总公司内部或本公司内部单位的，应在备注栏注明</t>
    </r>
    <r>
      <rPr>
        <sz val="10"/>
        <rFont val="Times New Roman"/>
        <charset val="134"/>
      </rPr>
      <t>“</t>
    </r>
    <r>
      <rPr>
        <sz val="10"/>
        <rFont val="宋体"/>
        <charset val="134"/>
      </rPr>
      <t>关联方</t>
    </r>
    <r>
      <rPr>
        <sz val="10"/>
        <rFont val="Times New Roman"/>
        <charset val="134"/>
      </rPr>
      <t>”</t>
    </r>
    <r>
      <rPr>
        <sz val="10"/>
        <rFont val="宋体"/>
        <charset val="134"/>
      </rPr>
      <t>、</t>
    </r>
    <r>
      <rPr>
        <sz val="10"/>
        <rFont val="Times New Roman"/>
        <charset val="134"/>
      </rPr>
      <t>“</t>
    </r>
    <r>
      <rPr>
        <sz val="10"/>
        <rFont val="宋体"/>
        <charset val="134"/>
      </rPr>
      <t>总公司内部</t>
    </r>
    <r>
      <rPr>
        <sz val="10"/>
        <rFont val="Times New Roman"/>
        <charset val="134"/>
      </rPr>
      <t>”</t>
    </r>
    <r>
      <rPr>
        <sz val="10"/>
        <rFont val="宋体"/>
        <charset val="134"/>
      </rPr>
      <t>、</t>
    </r>
    <r>
      <rPr>
        <sz val="10"/>
        <rFont val="Times New Roman"/>
        <charset val="134"/>
      </rPr>
      <t>“</t>
    </r>
    <r>
      <rPr>
        <sz val="10"/>
        <rFont val="宋体"/>
        <charset val="134"/>
      </rPr>
      <t>内部单位</t>
    </r>
    <r>
      <rPr>
        <sz val="10"/>
        <rFont val="Times New Roman"/>
        <charset val="134"/>
      </rPr>
      <t>”</t>
    </r>
    <r>
      <rPr>
        <sz val="10"/>
        <rFont val="宋体"/>
        <charset val="134"/>
      </rPr>
      <t>；</t>
    </r>
  </si>
  <si>
    <r>
      <rPr>
        <sz val="10"/>
        <rFont val="Times New Roman"/>
        <charset val="134"/>
      </rPr>
      <t>2</t>
    </r>
    <r>
      <rPr>
        <sz val="10"/>
        <rFont val="宋体"/>
        <charset val="134"/>
      </rPr>
      <t>）</t>
    </r>
    <r>
      <rPr>
        <sz val="10"/>
        <rFont val="Times New Roman"/>
        <charset val="134"/>
      </rPr>
      <t xml:space="preserve"> </t>
    </r>
    <r>
      <rPr>
        <sz val="10"/>
        <rFont val="宋体"/>
        <charset val="134"/>
      </rPr>
      <t>涉诉款项应在备注中标明</t>
    </r>
    <r>
      <rPr>
        <sz val="10"/>
        <rFont val="Times New Roman"/>
        <charset val="134"/>
      </rPr>
      <t>“</t>
    </r>
    <r>
      <rPr>
        <sz val="10"/>
        <rFont val="宋体"/>
        <charset val="134"/>
      </rPr>
      <t>涉诉</t>
    </r>
    <r>
      <rPr>
        <sz val="10"/>
        <rFont val="Times New Roman"/>
        <charset val="134"/>
      </rPr>
      <t>”</t>
    </r>
    <r>
      <rPr>
        <sz val="10"/>
        <rFont val="宋体"/>
        <charset val="134"/>
      </rPr>
      <t>；</t>
    </r>
  </si>
  <si>
    <r>
      <rPr>
        <sz val="10"/>
        <rFont val="Times New Roman"/>
        <charset val="134"/>
      </rPr>
      <t>3</t>
    </r>
    <r>
      <rPr>
        <sz val="10"/>
        <rFont val="宋体"/>
        <charset val="134"/>
      </rPr>
      <t>）评估基准日后已部分或全部收回款项的，应注明日期及金额，如</t>
    </r>
    <r>
      <rPr>
        <sz val="10"/>
        <rFont val="Times New Roman"/>
        <charset val="134"/>
      </rPr>
      <t>“2015</t>
    </r>
    <r>
      <rPr>
        <sz val="10"/>
        <rFont val="宋体"/>
        <charset val="134"/>
      </rPr>
      <t>年</t>
    </r>
    <r>
      <rPr>
        <sz val="10"/>
        <rFont val="Times New Roman"/>
        <charset val="134"/>
      </rPr>
      <t>5</t>
    </r>
    <r>
      <rPr>
        <sz val="10"/>
        <rFont val="宋体"/>
        <charset val="134"/>
      </rPr>
      <t>月</t>
    </r>
    <r>
      <rPr>
        <sz val="10"/>
        <rFont val="Times New Roman"/>
        <charset val="134"/>
      </rPr>
      <t>10</t>
    </r>
    <r>
      <rPr>
        <sz val="10"/>
        <rFont val="宋体"/>
        <charset val="134"/>
      </rPr>
      <t>日收回</t>
    </r>
    <r>
      <rPr>
        <sz val="10"/>
        <rFont val="Times New Roman"/>
        <charset val="134"/>
      </rPr>
      <t>1,000.00</t>
    </r>
    <r>
      <rPr>
        <sz val="10"/>
        <rFont val="宋体"/>
        <charset val="134"/>
      </rPr>
      <t>元</t>
    </r>
    <r>
      <rPr>
        <sz val="10"/>
        <rFont val="Times New Roman"/>
        <charset val="134"/>
      </rPr>
      <t>”</t>
    </r>
    <r>
      <rPr>
        <sz val="10"/>
        <rFont val="宋体"/>
        <charset val="134"/>
      </rPr>
      <t>；</t>
    </r>
  </si>
  <si>
    <r>
      <rPr>
        <sz val="10"/>
        <rFont val="Times New Roman"/>
        <charset val="134"/>
      </rPr>
      <t>4</t>
    </r>
    <r>
      <rPr>
        <sz val="10"/>
        <rFont val="宋体"/>
        <charset val="134"/>
      </rPr>
      <t>）填表单位认为其他应说明的事项</t>
    </r>
  </si>
  <si>
    <t>应收款项融资清查评估明细表</t>
  </si>
  <si>
    <t>合计</t>
  </si>
  <si>
    <t>预付账款清查评估明细表</t>
  </si>
  <si>
    <t>收款单位名称（结算对象)</t>
  </si>
  <si>
    <t>其他应收款清查评估明细表</t>
  </si>
  <si>
    <r>
      <rPr>
        <sz val="10"/>
        <rFont val="Times New Roman"/>
        <charset val="134"/>
      </rPr>
      <t>3</t>
    </r>
    <r>
      <rPr>
        <sz val="10"/>
        <rFont val="宋体"/>
        <charset val="134"/>
      </rPr>
      <t>）评估基准日后已部分或全部收回款项的，应注明日期及金额，如</t>
    </r>
    <r>
      <rPr>
        <sz val="10"/>
        <rFont val="Times New Roman"/>
        <charset val="134"/>
      </rPr>
      <t>“2003</t>
    </r>
    <r>
      <rPr>
        <sz val="10"/>
        <rFont val="宋体"/>
        <charset val="134"/>
      </rPr>
      <t>年</t>
    </r>
    <r>
      <rPr>
        <sz val="10"/>
        <rFont val="Times New Roman"/>
        <charset val="134"/>
      </rPr>
      <t>2</t>
    </r>
    <r>
      <rPr>
        <sz val="10"/>
        <rFont val="宋体"/>
        <charset val="134"/>
      </rPr>
      <t>月</t>
    </r>
    <r>
      <rPr>
        <sz val="10"/>
        <rFont val="Times New Roman"/>
        <charset val="134"/>
      </rPr>
      <t>4</t>
    </r>
    <r>
      <rPr>
        <sz val="10"/>
        <rFont val="宋体"/>
        <charset val="134"/>
      </rPr>
      <t>日收回</t>
    </r>
    <r>
      <rPr>
        <sz val="10"/>
        <rFont val="Times New Roman"/>
        <charset val="134"/>
      </rPr>
      <t>8,530.00</t>
    </r>
    <r>
      <rPr>
        <sz val="10"/>
        <rFont val="宋体"/>
        <charset val="134"/>
      </rPr>
      <t>元</t>
    </r>
    <r>
      <rPr>
        <sz val="10"/>
        <rFont val="Times New Roman"/>
        <charset val="134"/>
      </rPr>
      <t>”</t>
    </r>
    <r>
      <rPr>
        <sz val="10"/>
        <rFont val="宋体"/>
        <charset val="134"/>
      </rPr>
      <t>；</t>
    </r>
  </si>
  <si>
    <r>
      <rPr>
        <b/>
        <sz val="18"/>
        <rFont val="宋体"/>
        <charset val="134"/>
        <scheme val="major"/>
      </rPr>
      <t>存货清查评估汇总表</t>
    </r>
  </si>
  <si>
    <t>3-9-1</t>
  </si>
  <si>
    <t>材料采购（在途物资）</t>
  </si>
  <si>
    <t>3-9-2</t>
  </si>
  <si>
    <t>原材料</t>
  </si>
  <si>
    <t>3-9-3</t>
  </si>
  <si>
    <t>在库周转材料</t>
  </si>
  <si>
    <t>3-9-4</t>
  </si>
  <si>
    <t>委托加工物资</t>
  </si>
  <si>
    <t>3-9-5</t>
  </si>
  <si>
    <t>产成品（库存商品）</t>
  </si>
  <si>
    <t>3-9-6</t>
  </si>
  <si>
    <t>在产品（自制半成品）</t>
  </si>
  <si>
    <t>3-9-7</t>
  </si>
  <si>
    <t>发出商品</t>
  </si>
  <si>
    <t>3-9-8</t>
  </si>
  <si>
    <t>在用周转材料</t>
  </si>
  <si>
    <t>3-9-9</t>
  </si>
  <si>
    <t>开发成本</t>
  </si>
  <si>
    <t>3-9-10</t>
  </si>
  <si>
    <t>开发产品</t>
  </si>
  <si>
    <t>存货合计</t>
  </si>
  <si>
    <t>减：存货跌价准备</t>
  </si>
  <si>
    <t>存货净额</t>
  </si>
  <si>
    <r>
      <rPr>
        <b/>
        <sz val="18"/>
        <rFont val="宋体"/>
        <charset val="134"/>
        <scheme val="major"/>
      </rPr>
      <t>存货—材料采购（在途物资）清查评估明细表</t>
    </r>
  </si>
  <si>
    <t>物料编码</t>
  </si>
  <si>
    <t>名称</t>
  </si>
  <si>
    <t>规格型号</t>
  </si>
  <si>
    <t>计量单位</t>
  </si>
  <si>
    <t>数量</t>
  </si>
  <si>
    <t>单价</t>
  </si>
  <si>
    <t>金额</t>
  </si>
  <si>
    <t>实际数量</t>
  </si>
  <si>
    <r>
      <rPr>
        <b/>
        <sz val="18"/>
        <rFont val="宋体"/>
        <charset val="134"/>
        <scheme val="major"/>
      </rPr>
      <t>存货—原材料清查评估明细表</t>
    </r>
  </si>
  <si>
    <t>存放地点</t>
  </si>
  <si>
    <t>注1：</t>
  </si>
  <si>
    <r>
      <rPr>
        <sz val="10"/>
        <rFont val="Times New Roman"/>
        <charset val="134"/>
      </rPr>
      <t>1</t>
    </r>
    <r>
      <rPr>
        <sz val="10"/>
        <rFont val="宋体"/>
        <charset val="134"/>
      </rPr>
      <t>）正常，无需填写；</t>
    </r>
    <r>
      <rPr>
        <sz val="10"/>
        <rFont val="Times New Roman"/>
        <charset val="134"/>
      </rPr>
      <t>2</t>
    </r>
    <r>
      <rPr>
        <sz val="10"/>
        <rFont val="宋体"/>
        <charset val="134"/>
      </rPr>
      <t>）残次，填</t>
    </r>
    <r>
      <rPr>
        <sz val="10"/>
        <rFont val="Times New Roman"/>
        <charset val="134"/>
      </rPr>
      <t>“A”</t>
    </r>
    <r>
      <rPr>
        <sz val="10"/>
        <rFont val="宋体"/>
        <charset val="134"/>
      </rPr>
      <t>；</t>
    </r>
    <r>
      <rPr>
        <sz val="10"/>
        <rFont val="Times New Roman"/>
        <charset val="134"/>
      </rPr>
      <t>3</t>
    </r>
    <r>
      <rPr>
        <sz val="10"/>
        <rFont val="宋体"/>
        <charset val="134"/>
      </rPr>
      <t>）变质，填</t>
    </r>
    <r>
      <rPr>
        <sz val="10"/>
        <rFont val="Times New Roman"/>
        <charset val="134"/>
      </rPr>
      <t>“B”</t>
    </r>
    <r>
      <rPr>
        <sz val="10"/>
        <rFont val="宋体"/>
        <charset val="134"/>
      </rPr>
      <t>；</t>
    </r>
    <r>
      <rPr>
        <sz val="10"/>
        <rFont val="Times New Roman"/>
        <charset val="134"/>
      </rPr>
      <t>4</t>
    </r>
    <r>
      <rPr>
        <sz val="10"/>
        <rFont val="宋体"/>
        <charset val="134"/>
      </rPr>
      <t>）毁损，填</t>
    </r>
    <r>
      <rPr>
        <sz val="10"/>
        <rFont val="Times New Roman"/>
        <charset val="134"/>
      </rPr>
      <t>“C”</t>
    </r>
    <r>
      <rPr>
        <sz val="10"/>
        <rFont val="宋体"/>
        <charset val="134"/>
      </rPr>
      <t>；</t>
    </r>
    <r>
      <rPr>
        <sz val="10"/>
        <rFont val="Times New Roman"/>
        <charset val="134"/>
      </rPr>
      <t>5</t>
    </r>
    <r>
      <rPr>
        <sz val="10"/>
        <rFont val="宋体"/>
        <charset val="134"/>
      </rPr>
      <t>）滞销，填</t>
    </r>
    <r>
      <rPr>
        <sz val="10"/>
        <rFont val="Times New Roman"/>
        <charset val="134"/>
      </rPr>
      <t>“E”</t>
    </r>
    <r>
      <rPr>
        <sz val="10"/>
        <rFont val="宋体"/>
        <charset val="134"/>
      </rPr>
      <t>；</t>
    </r>
  </si>
  <si>
    <r>
      <rPr>
        <sz val="10"/>
        <rFont val="Times New Roman"/>
        <charset val="134"/>
      </rPr>
      <t>6</t>
    </r>
    <r>
      <rPr>
        <sz val="10"/>
        <rFont val="宋体"/>
        <charset val="134"/>
      </rPr>
      <t>）积压，填</t>
    </r>
    <r>
      <rPr>
        <sz val="10"/>
        <rFont val="Times New Roman"/>
        <charset val="134"/>
      </rPr>
      <t>“D”</t>
    </r>
    <r>
      <rPr>
        <sz val="10"/>
        <rFont val="宋体"/>
        <charset val="134"/>
      </rPr>
      <t>并在备注中填写已积压时间</t>
    </r>
    <r>
      <rPr>
        <sz val="10"/>
        <rFont val="Times New Roman"/>
        <charset val="134"/>
      </rPr>
      <t>“1</t>
    </r>
    <r>
      <rPr>
        <sz val="10"/>
        <rFont val="宋体"/>
        <charset val="134"/>
      </rPr>
      <t>年以内</t>
    </r>
    <r>
      <rPr>
        <sz val="10"/>
        <rFont val="Times New Roman"/>
        <charset val="134"/>
      </rPr>
      <t>”</t>
    </r>
    <r>
      <rPr>
        <sz val="10"/>
        <rFont val="宋体"/>
        <charset val="134"/>
      </rPr>
      <t>、</t>
    </r>
    <r>
      <rPr>
        <sz val="10"/>
        <rFont val="Times New Roman"/>
        <charset val="134"/>
      </rPr>
      <t>“1~2</t>
    </r>
    <r>
      <rPr>
        <sz val="10"/>
        <rFont val="宋体"/>
        <charset val="134"/>
      </rPr>
      <t>年</t>
    </r>
    <r>
      <rPr>
        <sz val="10"/>
        <rFont val="Times New Roman"/>
        <charset val="134"/>
      </rPr>
      <t>”</t>
    </r>
    <r>
      <rPr>
        <sz val="10"/>
        <rFont val="宋体"/>
        <charset val="134"/>
      </rPr>
      <t>、</t>
    </r>
    <r>
      <rPr>
        <sz val="10"/>
        <rFont val="Times New Roman"/>
        <charset val="134"/>
      </rPr>
      <t>“2~3</t>
    </r>
    <r>
      <rPr>
        <sz val="10"/>
        <rFont val="宋体"/>
        <charset val="134"/>
      </rPr>
      <t>年</t>
    </r>
    <r>
      <rPr>
        <sz val="10"/>
        <rFont val="Times New Roman"/>
        <charset val="134"/>
      </rPr>
      <t>”</t>
    </r>
    <r>
      <rPr>
        <sz val="10"/>
        <rFont val="宋体"/>
        <charset val="134"/>
      </rPr>
      <t>、</t>
    </r>
    <r>
      <rPr>
        <sz val="10"/>
        <rFont val="Times New Roman"/>
        <charset val="134"/>
      </rPr>
      <t>“3</t>
    </r>
    <r>
      <rPr>
        <sz val="10"/>
        <rFont val="宋体"/>
        <charset val="134"/>
      </rPr>
      <t>年以上</t>
    </r>
    <r>
      <rPr>
        <sz val="10"/>
        <rFont val="Times New Roman"/>
        <charset val="134"/>
      </rPr>
      <t>”</t>
    </r>
    <r>
      <rPr>
        <sz val="10"/>
        <rFont val="宋体"/>
        <charset val="134"/>
      </rPr>
      <t>；</t>
    </r>
    <r>
      <rPr>
        <sz val="10"/>
        <rFont val="Times New Roman"/>
        <charset val="134"/>
      </rPr>
      <t>7</t>
    </r>
    <r>
      <rPr>
        <sz val="10"/>
        <rFont val="宋体"/>
        <charset val="134"/>
      </rPr>
      <t>）其他情形用文字表述。</t>
    </r>
  </si>
  <si>
    <r>
      <rPr>
        <b/>
        <sz val="18"/>
        <rFont val="宋体"/>
        <charset val="134"/>
        <scheme val="major"/>
      </rPr>
      <t>存货—在库周转材料清查评估明细表</t>
    </r>
  </si>
  <si>
    <t>存货—委托加工物资清查评估明细表</t>
  </si>
  <si>
    <t>加工单位名称</t>
  </si>
  <si>
    <r>
      <rPr>
        <b/>
        <sz val="18"/>
        <rFont val="宋体"/>
        <charset val="134"/>
        <scheme val="major"/>
      </rPr>
      <t>存货—产成品（库存商品）清查评估明细表</t>
    </r>
  </si>
  <si>
    <r>
      <rPr>
        <b/>
        <sz val="18"/>
        <rFont val="宋体"/>
        <charset val="134"/>
        <scheme val="major"/>
      </rPr>
      <t>存货—在产品（自制半成品）清查评估明细表</t>
    </r>
  </si>
  <si>
    <r>
      <rPr>
        <b/>
        <sz val="18"/>
        <rFont val="宋体"/>
        <charset val="134"/>
        <scheme val="major"/>
      </rPr>
      <t>存货—发出商品清查评估明细表</t>
    </r>
  </si>
  <si>
    <t>商品名称</t>
  </si>
  <si>
    <t>对方单位名称</t>
  </si>
  <si>
    <t>存货—在用周转材料清查评估明细表</t>
  </si>
  <si>
    <t>启用日期</t>
  </si>
  <si>
    <t>原始入账价值</t>
  </si>
  <si>
    <t>成新率%</t>
  </si>
  <si>
    <t>存货—开发成本清查评估明细表</t>
  </si>
  <si>
    <t>金额单位:人民币元</t>
  </si>
  <si>
    <t>项目名称</t>
  </si>
  <si>
    <t>增减值</t>
  </si>
  <si>
    <t>存货—开发产品清查评估明细表</t>
  </si>
  <si>
    <t>权证编号</t>
  </si>
  <si>
    <t>对应土地证编号</t>
  </si>
  <si>
    <t>房屋名称</t>
  </si>
  <si>
    <t>结构</t>
  </si>
  <si>
    <t>建成
年月</t>
  </si>
  <si>
    <r>
      <rPr>
        <sz val="10"/>
        <rFont val="宋体"/>
        <charset val="134"/>
      </rPr>
      <t>建筑面积</t>
    </r>
  </si>
  <si>
    <r>
      <rPr>
        <sz val="10"/>
        <rFont val="宋体"/>
        <charset val="134"/>
      </rPr>
      <t>成本单价</t>
    </r>
    <r>
      <rPr>
        <sz val="10"/>
        <rFont val="Times New Roman"/>
        <charset val="134"/>
      </rPr>
      <t>(</t>
    </r>
    <r>
      <rPr>
        <sz val="10"/>
        <rFont val="宋体"/>
        <charset val="134"/>
      </rPr>
      <t>元</t>
    </r>
    <r>
      <rPr>
        <sz val="10"/>
        <rFont val="Times New Roman"/>
        <charset val="134"/>
      </rPr>
      <t>/m</t>
    </r>
    <r>
      <rPr>
        <vertAlign val="superscript"/>
        <sz val="10"/>
        <rFont val="Times New Roman"/>
        <charset val="134"/>
      </rPr>
      <t>2</t>
    </r>
    <r>
      <rPr>
        <sz val="10"/>
        <rFont val="Times New Roman"/>
        <charset val="134"/>
      </rPr>
      <t>)</t>
    </r>
  </si>
  <si>
    <r>
      <rPr>
        <sz val="10"/>
        <rFont val="宋体"/>
        <charset val="134"/>
      </rPr>
      <t>增值率</t>
    </r>
    <r>
      <rPr>
        <sz val="10"/>
        <rFont val="Times New Roman"/>
        <charset val="134"/>
      </rPr>
      <t>%</t>
    </r>
  </si>
  <si>
    <r>
      <rPr>
        <sz val="10"/>
        <rFont val="宋体"/>
        <charset val="134"/>
      </rPr>
      <t>评估单价</t>
    </r>
    <r>
      <rPr>
        <sz val="10"/>
        <rFont val="Times New Roman"/>
        <charset val="134"/>
      </rPr>
      <t>(</t>
    </r>
    <r>
      <rPr>
        <sz val="10"/>
        <rFont val="宋体"/>
        <charset val="134"/>
      </rPr>
      <t>元</t>
    </r>
    <r>
      <rPr>
        <sz val="10"/>
        <rFont val="Times New Roman"/>
        <charset val="134"/>
      </rPr>
      <t>/m</t>
    </r>
    <r>
      <rPr>
        <vertAlign val="superscript"/>
        <sz val="10"/>
        <rFont val="Times New Roman"/>
        <charset val="134"/>
      </rPr>
      <t>2</t>
    </r>
    <r>
      <rPr>
        <sz val="10"/>
        <rFont val="Times New Roman"/>
        <charset val="134"/>
      </rPr>
      <t>)</t>
    </r>
  </si>
  <si>
    <t/>
  </si>
  <si>
    <t>合同资产清查评估明细表</t>
  </si>
  <si>
    <t>索引号</t>
  </si>
  <si>
    <t>持有待售资产清查评估明细表</t>
  </si>
  <si>
    <r>
      <rPr>
        <b/>
        <sz val="18"/>
        <rFont val="宋体"/>
        <charset val="134"/>
        <scheme val="major"/>
      </rPr>
      <t>一年内到期的非流动资产清查评估明细表</t>
    </r>
  </si>
  <si>
    <t>项目及内容</t>
  </si>
  <si>
    <t>结算内容</t>
  </si>
  <si>
    <t>其他流动资产清查评估明细表</t>
  </si>
  <si>
    <t>非流动资产评估汇总表</t>
  </si>
  <si>
    <t>4-1</t>
  </si>
  <si>
    <t>4-2</t>
  </si>
  <si>
    <t>4-3</t>
  </si>
  <si>
    <t>4-4</t>
  </si>
  <si>
    <t>4-5</t>
  </si>
  <si>
    <t>4-6</t>
  </si>
  <si>
    <t>4-7</t>
  </si>
  <si>
    <t>4-8</t>
  </si>
  <si>
    <t>4-9</t>
  </si>
  <si>
    <t>4-10</t>
  </si>
  <si>
    <t>4-11</t>
  </si>
  <si>
    <t>4-12</t>
  </si>
  <si>
    <t>4-13</t>
  </si>
  <si>
    <t>4-14</t>
  </si>
  <si>
    <t>4-15</t>
  </si>
  <si>
    <t>4-16</t>
  </si>
  <si>
    <t>4-17</t>
  </si>
  <si>
    <t>4-18</t>
  </si>
  <si>
    <t>4</t>
  </si>
  <si>
    <t>债权投资清查评估明细表</t>
  </si>
  <si>
    <t>性质</t>
  </si>
  <si>
    <t>取得成本</t>
  </si>
  <si>
    <t>其他债权投资清查评估明细表</t>
  </si>
  <si>
    <t>长期应收款清查评估明细表</t>
  </si>
  <si>
    <t>长期股权投资清查评估明细表</t>
  </si>
  <si>
    <t>协议投资期限</t>
  </si>
  <si>
    <t>持股比例%</t>
  </si>
  <si>
    <t>投资成本</t>
  </si>
  <si>
    <t>减：长期股权投资减值准备</t>
  </si>
  <si>
    <t>其他权益工具投资清查评估明细表</t>
  </si>
  <si>
    <t>其他非流动金融资产清查评估明细表</t>
  </si>
  <si>
    <t>投资性房地产——房屋评估明细表</t>
  </si>
  <si>
    <t>（采用成本模式计量）</t>
  </si>
  <si>
    <t>被评估单位：</t>
  </si>
  <si>
    <t>来源（外购、自建、自用转入、存货转入等）</t>
  </si>
  <si>
    <r>
      <rPr>
        <sz val="10"/>
        <rFont val="宋体"/>
        <charset val="134"/>
        <scheme val="minor"/>
      </rPr>
      <t>建筑面积</t>
    </r>
  </si>
  <si>
    <r>
      <rPr>
        <sz val="10"/>
        <rFont val="宋体"/>
        <charset val="134"/>
        <scheme val="minor"/>
      </rPr>
      <t>成本单价(元/m</t>
    </r>
    <r>
      <rPr>
        <vertAlign val="superscript"/>
        <sz val="10"/>
        <rFont val="宋体"/>
        <charset val="134"/>
        <scheme val="minor"/>
      </rPr>
      <t>2</t>
    </r>
    <r>
      <rPr>
        <sz val="10"/>
        <rFont val="宋体"/>
        <charset val="134"/>
        <scheme val="minor"/>
      </rPr>
      <t>)</t>
    </r>
  </si>
  <si>
    <r>
      <rPr>
        <sz val="10"/>
        <rFont val="宋体"/>
        <charset val="134"/>
        <scheme val="minor"/>
      </rPr>
      <t>评估单价(元/m</t>
    </r>
    <r>
      <rPr>
        <vertAlign val="superscript"/>
        <sz val="10"/>
        <rFont val="宋体"/>
        <charset val="134"/>
        <scheme val="minor"/>
      </rPr>
      <t>2</t>
    </r>
    <r>
      <rPr>
        <sz val="10"/>
        <rFont val="宋体"/>
        <charset val="134"/>
        <scheme val="minor"/>
      </rPr>
      <t>)</t>
    </r>
  </si>
  <si>
    <t>原值</t>
  </si>
  <si>
    <t>净值</t>
  </si>
  <si>
    <t>减：投资性房地产减值准备</t>
  </si>
  <si>
    <t>合      计</t>
  </si>
  <si>
    <t>（采用公允价值模式计量）</t>
  </si>
  <si>
    <r>
      <rPr>
        <sz val="10"/>
        <rFont val="宋体"/>
        <charset val="134"/>
        <scheme val="minor"/>
      </rPr>
      <t>建筑          面积</t>
    </r>
  </si>
  <si>
    <t>原始入帐价值    （转入日公允价值）</t>
  </si>
  <si>
    <t>现场勘察简单记录</t>
  </si>
  <si>
    <t>证载权利人</t>
  </si>
  <si>
    <t xml:space="preserve"> </t>
  </si>
  <si>
    <t>投资性房地产——土地使用权评估明细表</t>
  </si>
  <si>
    <t>被评估单位（或者产权持有单位）：</t>
  </si>
  <si>
    <t>土地权证编号</t>
  </si>
  <si>
    <t>宗地名称</t>
  </si>
  <si>
    <t>土地位置</t>
  </si>
  <si>
    <t>取得日期</t>
  </si>
  <si>
    <t>用地性质</t>
  </si>
  <si>
    <t>土地用途</t>
  </si>
  <si>
    <t>准用年限</t>
  </si>
  <si>
    <t>开发程度</t>
  </si>
  <si>
    <r>
      <rPr>
        <sz val="10"/>
        <rFont val="宋体"/>
        <charset val="134"/>
        <scheme val="minor"/>
      </rPr>
      <t>面积(m</t>
    </r>
    <r>
      <rPr>
        <vertAlign val="superscript"/>
        <sz val="10"/>
        <rFont val="宋体"/>
        <charset val="134"/>
        <scheme val="minor"/>
      </rPr>
      <t>2</t>
    </r>
    <r>
      <rPr>
        <sz val="10"/>
        <rFont val="宋体"/>
        <charset val="134"/>
        <scheme val="minor"/>
      </rPr>
      <t>)</t>
    </r>
  </si>
  <si>
    <t>原始入账价值（转入日公允价值）</t>
  </si>
  <si>
    <r>
      <rPr>
        <b/>
        <sz val="18"/>
        <rFont val="宋体"/>
        <charset val="134"/>
        <scheme val="major"/>
      </rPr>
      <t>固定资产—房屋建筑物清查评估明细表</t>
    </r>
  </si>
  <si>
    <t>建筑物名称</t>
  </si>
  <si>
    <t>建筑          面积/容积</t>
  </si>
  <si>
    <t>固定资产—构筑物及其他辅助设施清查评估明细表</t>
  </si>
  <si>
    <t xml:space="preserve"> 名称</t>
  </si>
  <si>
    <t>长度
(m)</t>
  </si>
  <si>
    <t>宽度
(m)</t>
  </si>
  <si>
    <r>
      <rPr>
        <sz val="10"/>
        <rFont val="宋体"/>
        <charset val="134"/>
        <scheme val="minor"/>
      </rPr>
      <t>面积体积m</t>
    </r>
    <r>
      <rPr>
        <vertAlign val="superscript"/>
        <sz val="10"/>
        <rFont val="宋体"/>
        <charset val="134"/>
        <scheme val="minor"/>
      </rPr>
      <t>2</t>
    </r>
    <r>
      <rPr>
        <sz val="10"/>
        <rFont val="宋体"/>
        <charset val="134"/>
        <scheme val="minor"/>
      </rPr>
      <t>或m</t>
    </r>
    <r>
      <rPr>
        <vertAlign val="superscript"/>
        <sz val="10"/>
        <rFont val="宋体"/>
        <charset val="134"/>
        <scheme val="minor"/>
      </rPr>
      <t>3</t>
    </r>
  </si>
  <si>
    <r>
      <rPr>
        <b/>
        <sz val="18"/>
        <rFont val="宋体"/>
        <charset val="134"/>
        <scheme val="major"/>
      </rPr>
      <t>固定资产—管道和沟槽清查评估明细表</t>
    </r>
  </si>
  <si>
    <t>漕深
(m)</t>
  </si>
  <si>
    <t>沟宽*沟厚(mm*mm)
管径*壁厚(mm*mm)</t>
  </si>
  <si>
    <t>材质</t>
  </si>
  <si>
    <t>绝缘方式</t>
  </si>
  <si>
    <t>建成年月</t>
  </si>
  <si>
    <t>固定资产—机器设备清查评估明细表</t>
  </si>
  <si>
    <t>北京机电院机床有限公司</t>
  </si>
  <si>
    <t>设备编码</t>
  </si>
  <si>
    <t>设备名称</t>
  </si>
  <si>
    <t>生产厂家</t>
  </si>
  <si>
    <t>出厂日期</t>
  </si>
  <si>
    <t>使用日期</t>
  </si>
  <si>
    <t>001-2</t>
  </si>
  <si>
    <t>数控车床</t>
  </si>
  <si>
    <t>QT-30</t>
  </si>
  <si>
    <t>台</t>
  </si>
  <si>
    <t>2002-07-31</t>
  </si>
  <si>
    <t>001-3</t>
  </si>
  <si>
    <t>F30MV-12</t>
  </si>
  <si>
    <t>001-4</t>
  </si>
  <si>
    <t>HT25R</t>
  </si>
  <si>
    <t>016-122</t>
  </si>
  <si>
    <t>普通车床</t>
  </si>
  <si>
    <t>CA6140/1000    φ400*1000</t>
  </si>
  <si>
    <t>038-8</t>
  </si>
  <si>
    <t>液体喷砂机</t>
  </si>
  <si>
    <t>SS-2</t>
  </si>
  <si>
    <t>2004-12-16</t>
  </si>
  <si>
    <t>-</t>
  </si>
  <si>
    <t>无法正常使用,不锈钢和铸铁/200（千克）</t>
  </si>
  <si>
    <t>038-9</t>
  </si>
  <si>
    <t>2003-11-12</t>
  </si>
  <si>
    <t>004-10</t>
  </si>
  <si>
    <t>龙门式五面加工中心</t>
  </si>
  <si>
    <t>MPE-2650(5H)</t>
  </si>
  <si>
    <t>004-15</t>
  </si>
  <si>
    <t>立式加工中心</t>
  </si>
  <si>
    <t>VS1250 1400*630 /直线电机驱动</t>
  </si>
  <si>
    <t>2004-08-31</t>
  </si>
  <si>
    <t>004-4</t>
  </si>
  <si>
    <t>龙门式加工中心</t>
  </si>
  <si>
    <t>HB-130</t>
  </si>
  <si>
    <t>126-1</t>
  </si>
  <si>
    <t>手动压力机</t>
  </si>
  <si>
    <t>20T</t>
  </si>
  <si>
    <t>2006-12-31</t>
  </si>
  <si>
    <t>248-22</t>
  </si>
  <si>
    <t>蓄电池轨道平车</t>
  </si>
  <si>
    <t>GD-20</t>
  </si>
  <si>
    <t>2005-12-31</t>
  </si>
  <si>
    <t>4-5-56</t>
  </si>
  <si>
    <t>噪音测量仪</t>
  </si>
  <si>
    <t>2203    1613</t>
  </si>
  <si>
    <t>4-6-103</t>
  </si>
  <si>
    <t>数字存储示波器</t>
  </si>
  <si>
    <t>TDS340    100MHZ500MS/S</t>
  </si>
  <si>
    <t>533-2</t>
  </si>
  <si>
    <t>手动液压变管器</t>
  </si>
  <si>
    <t>793-245-610</t>
  </si>
  <si>
    <t>2005-03-23</t>
  </si>
  <si>
    <t>591-11</t>
  </si>
  <si>
    <t>组合夹具平板</t>
  </si>
  <si>
    <t>1000*1500MM</t>
  </si>
  <si>
    <t>004-20</t>
  </si>
  <si>
    <t>龙门五面加工中心</t>
  </si>
  <si>
    <t>MC2000</t>
  </si>
  <si>
    <t>2007-12-25</t>
  </si>
  <si>
    <t>000-07</t>
  </si>
  <si>
    <t>龙门六米五轴机床</t>
  </si>
  <si>
    <t>LINMC6000-5X</t>
  </si>
  <si>
    <t>希司公司</t>
  </si>
  <si>
    <t>2014-12-26</t>
  </si>
  <si>
    <t>291-16</t>
  </si>
  <si>
    <t>站驾式电动托盘堆垛叉车</t>
  </si>
  <si>
    <t>L14AP 1400kg</t>
  </si>
  <si>
    <t>2005-12-13</t>
  </si>
  <si>
    <t>024-1</t>
  </si>
  <si>
    <t>卧式坐标镗床</t>
  </si>
  <si>
    <t>DIXI 75AN  1000*800</t>
  </si>
  <si>
    <t>024-2</t>
  </si>
  <si>
    <t>立式坐标镗床</t>
  </si>
  <si>
    <t>5A 660*850</t>
  </si>
  <si>
    <t>10-2-133</t>
  </si>
  <si>
    <t>硬支撑平衡机</t>
  </si>
  <si>
    <t>HY3BU  φ9-70mm和φ80-160mm/690</t>
  </si>
  <si>
    <t>10-2-135</t>
  </si>
  <si>
    <t>方尺</t>
  </si>
  <si>
    <t>SF500</t>
  </si>
  <si>
    <t>641-41</t>
  </si>
  <si>
    <t>空气压缩机</t>
  </si>
  <si>
    <t>W-1.2/10</t>
  </si>
  <si>
    <t>无法正常使用,钢/200（千克）</t>
  </si>
  <si>
    <t>641-52</t>
  </si>
  <si>
    <t>2002-10-31</t>
  </si>
  <si>
    <t>641-59</t>
  </si>
  <si>
    <t>冷冻式干燥机、过滤器</t>
  </si>
  <si>
    <t>FD120</t>
  </si>
  <si>
    <t>无法正常使用,铁/150（千克）</t>
  </si>
  <si>
    <t>641-60</t>
  </si>
  <si>
    <t>无法正常使用,铁铜/300（千克）</t>
  </si>
  <si>
    <t>591-10</t>
  </si>
  <si>
    <t>划线平板</t>
  </si>
  <si>
    <t>2000*3000MM</t>
  </si>
  <si>
    <t>10-2-147</t>
  </si>
  <si>
    <t>三坐标测量机</t>
  </si>
  <si>
    <t>6811A MPEE=3.1KL/250 行程700*1000*600</t>
  </si>
  <si>
    <t>2007-06-30</t>
  </si>
  <si>
    <t>641-25</t>
  </si>
  <si>
    <t>2V-0.4/10    0.4M*/分　　　　10Kg/cm*</t>
  </si>
  <si>
    <t>641-33</t>
  </si>
  <si>
    <t>3W-1.0/7</t>
  </si>
  <si>
    <t>上海机床厂</t>
  </si>
  <si>
    <t>641-35</t>
  </si>
  <si>
    <t>641-40</t>
  </si>
  <si>
    <t>W-1.5/7</t>
  </si>
  <si>
    <t>031-11</t>
  </si>
  <si>
    <t>万能外圆磨床</t>
  </si>
  <si>
    <t>RH750    φ300*750</t>
  </si>
  <si>
    <t>1968-12-9</t>
  </si>
  <si>
    <t>031-28</t>
  </si>
  <si>
    <t>高精度万能外圆磨床</t>
  </si>
  <si>
    <t>MGA1432A    φ320*1000</t>
  </si>
  <si>
    <t>1998-12-1</t>
  </si>
  <si>
    <t>032-15</t>
  </si>
  <si>
    <t>内圆磨床</t>
  </si>
  <si>
    <t>5SLP    φ5~200*250</t>
  </si>
  <si>
    <t>1967-6-1</t>
  </si>
  <si>
    <t>032-7</t>
  </si>
  <si>
    <t>MD2110    φ100*150</t>
  </si>
  <si>
    <t>无法正常使用，钢/2.2T</t>
  </si>
  <si>
    <t>035-5</t>
  </si>
  <si>
    <t>龙门式导轨磨床</t>
  </si>
  <si>
    <t>SE1600*1250*4000/4</t>
  </si>
  <si>
    <t>1996-6-1</t>
  </si>
  <si>
    <t>037-12</t>
  </si>
  <si>
    <t>卧轴矩台平面磨床</t>
  </si>
  <si>
    <t>HFS9    400*900</t>
  </si>
  <si>
    <t>1966-4-22</t>
  </si>
  <si>
    <t>068-3</t>
  </si>
  <si>
    <t>卧式升降台铣床</t>
  </si>
  <si>
    <t>X083    140*400</t>
  </si>
  <si>
    <t>M-01</t>
  </si>
  <si>
    <t>数控机床MGK28350</t>
  </si>
  <si>
    <t>MGK28350</t>
  </si>
  <si>
    <t>无法正常使用，钢/11T</t>
  </si>
  <si>
    <t>M-02</t>
  </si>
  <si>
    <t>数控机床YGK78120</t>
  </si>
  <si>
    <t>YGK78120</t>
  </si>
  <si>
    <t>004-16</t>
  </si>
  <si>
    <t>数控立式加工中心</t>
  </si>
  <si>
    <t>VMC750E</t>
  </si>
  <si>
    <t>2006-12-29</t>
  </si>
  <si>
    <t>004-17</t>
  </si>
  <si>
    <t>VMC1000</t>
  </si>
  <si>
    <t>004-2</t>
  </si>
  <si>
    <t>SABRE750-ERH</t>
  </si>
  <si>
    <t>004-14</t>
  </si>
  <si>
    <t>XH714</t>
  </si>
  <si>
    <t>020018</t>
  </si>
  <si>
    <t>五轴联动叶片加工中心(编码为020-14）</t>
  </si>
  <si>
    <t>XKH400A</t>
  </si>
  <si>
    <t>2013-09-01</t>
  </si>
  <si>
    <t>020-09（004-5）</t>
  </si>
  <si>
    <t>SABRE750；510*863</t>
  </si>
  <si>
    <t>020019</t>
  </si>
  <si>
    <t>立式加工中心（编码020-13）</t>
  </si>
  <si>
    <t>10-2-136</t>
  </si>
  <si>
    <t>光栅式指示表检定仪</t>
  </si>
  <si>
    <t>DS-1    0-10mm</t>
  </si>
  <si>
    <t>10-2-14</t>
  </si>
  <si>
    <t>万能工具显微镜</t>
  </si>
  <si>
    <t>100*200</t>
  </si>
  <si>
    <t>10-2-140</t>
  </si>
  <si>
    <t>精密压力表</t>
  </si>
  <si>
    <t>0.01mm</t>
  </si>
  <si>
    <t>2004-08-24</t>
  </si>
  <si>
    <t>10-2-15</t>
  </si>
  <si>
    <t>万能测量显微镜</t>
  </si>
  <si>
    <t>1000*200*100mm</t>
  </si>
  <si>
    <t>10-2-25</t>
  </si>
  <si>
    <t>万能卧式测长仪</t>
  </si>
  <si>
    <t>0-100m/m</t>
  </si>
  <si>
    <t>10-2-55</t>
  </si>
  <si>
    <t>圆度仪</t>
  </si>
  <si>
    <t>泰勒11型/0.025u</t>
  </si>
  <si>
    <t>10-2-56</t>
  </si>
  <si>
    <t>接触式干涉仪</t>
  </si>
  <si>
    <t>JDS-1</t>
  </si>
  <si>
    <t>10-2-61</t>
  </si>
  <si>
    <t>光学分度仪</t>
  </si>
  <si>
    <t>2"</t>
  </si>
  <si>
    <t>10-2-66</t>
  </si>
  <si>
    <t>标准线纹尺</t>
  </si>
  <si>
    <t>0.5u/1000mm</t>
  </si>
  <si>
    <t>6-2-33</t>
  </si>
  <si>
    <t>投影立时光学计 新天地</t>
  </si>
  <si>
    <t>JD3    0-180mm/0.001mm</t>
  </si>
  <si>
    <t>9-3-10</t>
  </si>
  <si>
    <t>经纬仪</t>
  </si>
  <si>
    <t>T3A/0.2</t>
  </si>
  <si>
    <t>9-3-22</t>
  </si>
  <si>
    <t>自准直仪</t>
  </si>
  <si>
    <t>EYI</t>
  </si>
  <si>
    <t>9-3-9</t>
  </si>
  <si>
    <t>1"</t>
  </si>
  <si>
    <t>021-4</t>
  </si>
  <si>
    <t>立式钻床</t>
  </si>
  <si>
    <t>Z525B    φ25</t>
  </si>
  <si>
    <t>021-5</t>
  </si>
  <si>
    <t>钻床</t>
  </si>
  <si>
    <t>Z512-1    φ12</t>
  </si>
  <si>
    <t>025-24</t>
  </si>
  <si>
    <t>台钻</t>
  </si>
  <si>
    <t>Z512-2  φ12.7</t>
  </si>
  <si>
    <t>025-33</t>
  </si>
  <si>
    <t>摇臂钻床</t>
  </si>
  <si>
    <t>ZJA3725*8/1</t>
  </si>
  <si>
    <t>025-4</t>
  </si>
  <si>
    <t>Z35    φ50</t>
  </si>
  <si>
    <t>085-1</t>
  </si>
  <si>
    <t>半自动金属带锯床</t>
  </si>
  <si>
    <t>G4025    φ250mm</t>
  </si>
  <si>
    <t>10-0-1</t>
  </si>
  <si>
    <t>手持红外点温仪</t>
  </si>
  <si>
    <t>TPT4    1*C</t>
  </si>
  <si>
    <t>无法正常使用,塑料/1（千克）</t>
  </si>
  <si>
    <t>593-3</t>
  </si>
  <si>
    <t>台式烫印机</t>
  </si>
  <si>
    <t>HYZ-T7-11    0-9、A-Z符号</t>
  </si>
  <si>
    <t>无法正常使用,铁/3（千克）</t>
  </si>
  <si>
    <t>593-4</t>
  </si>
  <si>
    <t>线号印字机</t>
  </si>
  <si>
    <t>M-15td</t>
  </si>
  <si>
    <t>2005-03-22</t>
  </si>
  <si>
    <t>593-5</t>
  </si>
  <si>
    <t>M-1STD</t>
  </si>
  <si>
    <t>2006-11-30</t>
  </si>
  <si>
    <t>020014</t>
  </si>
  <si>
    <t>爪式千斤顶（资产编号QD-01)</t>
  </si>
  <si>
    <t>YH-20</t>
  </si>
  <si>
    <t>2013-04-11</t>
  </si>
  <si>
    <t>无法正常使用,铁/15 （千克）</t>
  </si>
  <si>
    <t>10-2-123</t>
  </si>
  <si>
    <t>双频激光干涉仪</t>
  </si>
  <si>
    <t>HP5528A   1.5μm/m</t>
  </si>
  <si>
    <t>10-2-137</t>
  </si>
  <si>
    <t>激光干涉仪</t>
  </si>
  <si>
    <t>ML10  GOLD</t>
  </si>
  <si>
    <t>2003-10-27</t>
  </si>
  <si>
    <t>10-2-141</t>
  </si>
  <si>
    <t>测转台的激光干涉仪组件</t>
  </si>
  <si>
    <t>lns-1190</t>
  </si>
  <si>
    <t>2005-04-22</t>
  </si>
  <si>
    <t>025-13</t>
  </si>
  <si>
    <t>Z32K    φ32</t>
  </si>
  <si>
    <t>025-19</t>
  </si>
  <si>
    <t>JGGSYZT-01</t>
  </si>
  <si>
    <t>激光干涉仪（测角部分）</t>
  </si>
  <si>
    <t>RX10</t>
  </si>
  <si>
    <t>2017-02-01</t>
  </si>
  <si>
    <r>
      <rPr>
        <b/>
        <sz val="18"/>
        <rFont val="宋体"/>
        <charset val="134"/>
        <scheme val="major"/>
      </rPr>
      <t>固定资产—车辆清查评估明细表</t>
    </r>
  </si>
  <si>
    <t>车辆牌号</t>
  </si>
  <si>
    <t>车辆名称
及规格型号</t>
  </si>
  <si>
    <t>购置日期</t>
  </si>
  <si>
    <t>已行驶里程(公里)</t>
  </si>
  <si>
    <r>
      <rPr>
        <b/>
        <sz val="18"/>
        <rFont val="宋体"/>
        <charset val="134"/>
        <scheme val="major"/>
      </rPr>
      <t>固定资产—电子设备清查评估明细表</t>
    </r>
  </si>
  <si>
    <t>设备
编码</t>
  </si>
  <si>
    <r>
      <rPr>
        <b/>
        <sz val="18"/>
        <rFont val="宋体"/>
        <charset val="134"/>
        <scheme val="major"/>
      </rPr>
      <t>固定资产—土地清查评估明细表</t>
    </r>
  </si>
  <si>
    <t>返回索引页</t>
  </si>
  <si>
    <t>返回</t>
  </si>
  <si>
    <r>
      <rPr>
        <b/>
        <sz val="18"/>
        <rFont val="宋体"/>
        <charset val="134"/>
        <scheme val="major"/>
      </rPr>
      <t>在建工程清查评估汇总表</t>
    </r>
  </si>
  <si>
    <t>4-7-1</t>
  </si>
  <si>
    <t>在建工程-土建工程</t>
  </si>
  <si>
    <t>4-7-2</t>
  </si>
  <si>
    <t>在建工程-设备安装工程</t>
  </si>
  <si>
    <t>5-4</t>
  </si>
  <si>
    <t>在建工程合计</t>
  </si>
  <si>
    <t>减：在建工程减值准备</t>
  </si>
  <si>
    <t>在建工程净额</t>
  </si>
  <si>
    <r>
      <rPr>
        <b/>
        <sz val="18"/>
        <rFont val="宋体"/>
        <charset val="134"/>
        <scheme val="major"/>
      </rPr>
      <t>在建工程—土建工程清查评估明细表</t>
    </r>
  </si>
  <si>
    <t>建筑面积/容积</t>
  </si>
  <si>
    <t>开工日期</t>
  </si>
  <si>
    <t>预计完工日期</t>
  </si>
  <si>
    <t>形象进度</t>
  </si>
  <si>
    <t>付款比例</t>
  </si>
  <si>
    <r>
      <rPr>
        <b/>
        <sz val="18"/>
        <rFont val="宋体"/>
        <charset val="134"/>
        <scheme val="major"/>
      </rPr>
      <t>在建工程—设备安装工程清查评估明细表</t>
    </r>
  </si>
  <si>
    <t>开工
日期</t>
  </si>
  <si>
    <t>预计完
工日期</t>
  </si>
  <si>
    <t>设备费</t>
  </si>
  <si>
    <t>资金成本</t>
  </si>
  <si>
    <t>安装费及其他</t>
  </si>
  <si>
    <r>
      <rPr>
        <b/>
        <sz val="18"/>
        <rFont val="宋体"/>
        <charset val="134"/>
        <scheme val="major"/>
      </rPr>
      <t>生产性生物资产清查评估明细表</t>
    </r>
  </si>
  <si>
    <t>种类</t>
  </si>
  <si>
    <t>群别</t>
  </si>
  <si>
    <t>减：生产性生物资产减值准备</t>
  </si>
  <si>
    <t>油气资产清查评估明细表</t>
  </si>
  <si>
    <t>类别</t>
  </si>
  <si>
    <t>矿区（或油田)</t>
  </si>
  <si>
    <t>形成日期</t>
  </si>
  <si>
    <t>来源（购入、自行建造）</t>
  </si>
  <si>
    <t>使用权资产清查评估明细表</t>
  </si>
  <si>
    <t>项目</t>
  </si>
  <si>
    <t>账面原值</t>
  </si>
  <si>
    <t>无形资产清查评估汇总表</t>
  </si>
  <si>
    <t>4-12-1</t>
  </si>
  <si>
    <t>无形资产-土地使用权</t>
  </si>
  <si>
    <t>4-12-2</t>
  </si>
  <si>
    <t>无形资产-矿业权</t>
  </si>
  <si>
    <t>4-12-3</t>
  </si>
  <si>
    <t>无形资产-其他无形资产</t>
  </si>
  <si>
    <t>无形资产合计</t>
  </si>
  <si>
    <t>减：无形资产减值准备</t>
  </si>
  <si>
    <t>6</t>
  </si>
  <si>
    <t>总计</t>
  </si>
  <si>
    <r>
      <rPr>
        <b/>
        <sz val="18"/>
        <rFont val="宋体"/>
        <charset val="134"/>
        <scheme val="major"/>
      </rPr>
      <t>无形资产—土地使用权清查评估明细表</t>
    </r>
  </si>
  <si>
    <t>无形资产—矿业权评估明细表</t>
  </si>
  <si>
    <t>名称、种类（探矿权/采矿权）</t>
  </si>
  <si>
    <t>勘查（采矿）许可证编号</t>
  </si>
  <si>
    <t>取得方式</t>
  </si>
  <si>
    <t>剩余有效年限</t>
  </si>
  <si>
    <t>勘查开发阶段</t>
  </si>
  <si>
    <t>核定（批准）生产规模</t>
  </si>
  <si>
    <r>
      <rPr>
        <b/>
        <sz val="18"/>
        <rFont val="宋体"/>
        <charset val="134"/>
        <scheme val="major"/>
      </rPr>
      <t>无形资产—其他无形资产清查评估明细表</t>
    </r>
  </si>
  <si>
    <t>内容或名称</t>
  </si>
  <si>
    <t>法定/预计使用年限</t>
  </si>
  <si>
    <t>尚可使用
年限</t>
  </si>
  <si>
    <r>
      <rPr>
        <b/>
        <sz val="18"/>
        <rFont val="宋体"/>
        <charset val="134"/>
        <scheme val="major"/>
      </rPr>
      <t>开发支出清查评估明细表</t>
    </r>
  </si>
  <si>
    <r>
      <rPr>
        <b/>
        <sz val="18"/>
        <rFont val="宋体"/>
        <charset val="134"/>
        <scheme val="major"/>
      </rPr>
      <t>商誉清查评估明细表</t>
    </r>
  </si>
  <si>
    <t>减：商誉减值准备</t>
  </si>
  <si>
    <r>
      <rPr>
        <b/>
        <sz val="18"/>
        <rFont val="宋体"/>
        <charset val="134"/>
        <scheme val="major"/>
      </rPr>
      <t>长期待摊费用清查评估明细表</t>
    </r>
  </si>
  <si>
    <t>费用名称或内容</t>
  </si>
  <si>
    <t>原始发生额</t>
  </si>
  <si>
    <t>预计摊
销月数</t>
  </si>
  <si>
    <t>尚存受
益月数</t>
  </si>
  <si>
    <t>合                    计</t>
  </si>
  <si>
    <r>
      <rPr>
        <b/>
        <sz val="18"/>
        <rFont val="宋体"/>
        <charset val="134"/>
        <scheme val="major"/>
      </rPr>
      <t>递延所得税资产清查评估明细表</t>
    </r>
  </si>
  <si>
    <r>
      <rPr>
        <b/>
        <sz val="18"/>
        <rFont val="宋体"/>
        <charset val="134"/>
        <scheme val="major"/>
      </rPr>
      <t>其他非流动资产清查评估明细表</t>
    </r>
  </si>
  <si>
    <r>
      <rPr>
        <b/>
        <sz val="18"/>
        <rFont val="宋体"/>
        <charset val="134"/>
        <scheme val="major"/>
      </rPr>
      <t>流动负债清查评估汇总表</t>
    </r>
  </si>
  <si>
    <t>5-1</t>
  </si>
  <si>
    <t>5-2</t>
  </si>
  <si>
    <t>5-3</t>
  </si>
  <si>
    <t>5-5</t>
  </si>
  <si>
    <t>5-6</t>
  </si>
  <si>
    <t>5-7</t>
  </si>
  <si>
    <t>5-8</t>
  </si>
  <si>
    <t>5-9</t>
  </si>
  <si>
    <t>5-10</t>
  </si>
  <si>
    <t>5-11</t>
  </si>
  <si>
    <t>5-12</t>
  </si>
  <si>
    <t>5-13</t>
  </si>
  <si>
    <t>9</t>
  </si>
  <si>
    <r>
      <rPr>
        <b/>
        <sz val="18"/>
        <rFont val="宋体"/>
        <charset val="134"/>
        <scheme val="major"/>
      </rPr>
      <t>短期借款清查评估明细表</t>
    </r>
  </si>
  <si>
    <t>放款银行或机构名称</t>
  </si>
  <si>
    <t>到期日</t>
  </si>
  <si>
    <t>月利率%</t>
  </si>
  <si>
    <t>外币金额</t>
  </si>
  <si>
    <t>外币基准日汇率</t>
  </si>
  <si>
    <t>合                       计</t>
  </si>
  <si>
    <t>交易性金融负债清查评估明细表</t>
  </si>
  <si>
    <t>合                                    计</t>
  </si>
  <si>
    <t>衍生金融负债清查评估明细表</t>
  </si>
  <si>
    <r>
      <rPr>
        <b/>
        <sz val="18"/>
        <rFont val="宋体"/>
        <charset val="134"/>
        <scheme val="major"/>
      </rPr>
      <t>应付票据清查评估明细表</t>
    </r>
  </si>
  <si>
    <t>合                         计</t>
  </si>
  <si>
    <t>应付账款清查评估明细表</t>
  </si>
  <si>
    <t>预收账款清查评估明细表</t>
  </si>
  <si>
    <t>合同负债清查评估明细表</t>
  </si>
  <si>
    <r>
      <rPr>
        <b/>
        <sz val="18"/>
        <rFont val="宋体"/>
        <charset val="134"/>
        <scheme val="major"/>
      </rPr>
      <t>应付职工薪酬清查评估明细表</t>
    </r>
  </si>
  <si>
    <t>工资、奖金、津贴和补贴</t>
  </si>
  <si>
    <t>职工福利费</t>
  </si>
  <si>
    <t>医疗保险费</t>
  </si>
  <si>
    <t>基本养老保险费</t>
  </si>
  <si>
    <t>年金缴费</t>
  </si>
  <si>
    <t>失业保险费</t>
  </si>
  <si>
    <t>工伤保险费</t>
  </si>
  <si>
    <t>生育保险费</t>
  </si>
  <si>
    <t>住房公积金</t>
  </si>
  <si>
    <t>工会经费</t>
  </si>
  <si>
    <t>职工教育经费</t>
  </si>
  <si>
    <t>非货币性福利</t>
  </si>
  <si>
    <t>辞退福利</t>
  </si>
  <si>
    <t>股份支付</t>
  </si>
  <si>
    <t>其他</t>
  </si>
  <si>
    <t>合                          计</t>
  </si>
  <si>
    <r>
      <rPr>
        <b/>
        <sz val="18"/>
        <rFont val="宋体"/>
        <charset val="134"/>
        <scheme val="major"/>
      </rPr>
      <t>应交税费清查评估明细表</t>
    </r>
  </si>
  <si>
    <t>征税机关</t>
  </si>
  <si>
    <t>税费种类</t>
  </si>
  <si>
    <t>合                             计</t>
  </si>
  <si>
    <r>
      <rPr>
        <b/>
        <sz val="18"/>
        <rFont val="宋体"/>
        <charset val="134"/>
        <scheme val="major"/>
      </rPr>
      <t>其他应付款清查评估明细表</t>
    </r>
  </si>
  <si>
    <t>持有待售负债清查评估明细表</t>
  </si>
  <si>
    <r>
      <rPr>
        <b/>
        <sz val="18"/>
        <rFont val="宋体"/>
        <charset val="134"/>
        <scheme val="major"/>
      </rPr>
      <t>一年内到期的非流动负债清查评估明细表</t>
    </r>
  </si>
  <si>
    <t>结算项目</t>
  </si>
  <si>
    <t>票面月利率%</t>
  </si>
  <si>
    <r>
      <rPr>
        <b/>
        <sz val="18"/>
        <rFont val="宋体"/>
        <charset val="134"/>
        <scheme val="major"/>
      </rPr>
      <t>其他流动负债清查评估明细表</t>
    </r>
  </si>
  <si>
    <r>
      <rPr>
        <b/>
        <sz val="18"/>
        <rFont val="宋体"/>
        <charset val="134"/>
        <scheme val="major"/>
      </rPr>
      <t>非流动负债清查评估汇总表</t>
    </r>
  </si>
  <si>
    <t>6-1</t>
  </si>
  <si>
    <t>6-2</t>
  </si>
  <si>
    <t>6-3</t>
  </si>
  <si>
    <t>6-4</t>
  </si>
  <si>
    <t>6-5</t>
  </si>
  <si>
    <t>6-6</t>
  </si>
  <si>
    <t>6-7</t>
  </si>
  <si>
    <t>6-8</t>
  </si>
  <si>
    <t>10</t>
  </si>
  <si>
    <r>
      <rPr>
        <b/>
        <sz val="18"/>
        <rFont val="宋体"/>
        <charset val="134"/>
        <scheme val="major"/>
      </rPr>
      <t>长期借款清查评估明细表</t>
    </r>
  </si>
  <si>
    <t>应付债券清查评估明细表</t>
  </si>
  <si>
    <t>债券发行单位</t>
  </si>
  <si>
    <t>债券种类</t>
  </si>
  <si>
    <t xml:space="preserve"> 备 注</t>
  </si>
  <si>
    <t>租赁负债评估作业分析表</t>
  </si>
  <si>
    <t>租赁起始日期</t>
  </si>
  <si>
    <t>租赁期数</t>
  </si>
  <si>
    <r>
      <rPr>
        <b/>
        <sz val="18"/>
        <rFont val="宋体"/>
        <charset val="134"/>
        <scheme val="major"/>
      </rPr>
      <t>长期应付款清查评估明细表</t>
    </r>
  </si>
  <si>
    <t>初始额</t>
  </si>
  <si>
    <t>利息及汇率净损失</t>
  </si>
  <si>
    <t xml:space="preserve"> 合计</t>
  </si>
  <si>
    <t>预计负债清查评估明细表</t>
  </si>
  <si>
    <t>递延收益清查评估明细表</t>
  </si>
  <si>
    <t>评估值</t>
  </si>
  <si>
    <r>
      <rPr>
        <b/>
        <sz val="18"/>
        <rFont val="宋体"/>
        <charset val="134"/>
        <scheme val="major"/>
      </rPr>
      <t>递延所得税负债清查评估明细表</t>
    </r>
  </si>
  <si>
    <t>内容</t>
  </si>
  <si>
    <r>
      <rPr>
        <b/>
        <sz val="18"/>
        <rFont val="宋体"/>
        <charset val="134"/>
        <scheme val="major"/>
      </rPr>
      <t>其他非流动负债清查评估明细表</t>
    </r>
  </si>
  <si>
    <t>合              计</t>
  </si>
</sst>
</file>

<file path=xl/styles.xml><?xml version="1.0" encoding="utf-8"?>
<styleSheet xmlns="http://schemas.openxmlformats.org/spreadsheetml/2006/main">
  <numFmts count="39">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mmm\ dd\,\ yy"/>
    <numFmt numFmtId="177" formatCode="_-* #,##0.00&quot;￥&quot;_-;\-* #,##0.00&quot;￥&quot;_-;_-* &quot;-&quot;??&quot;￥&quot;_-;_-@_-"/>
    <numFmt numFmtId="178" formatCode="0.000%"/>
    <numFmt numFmtId="179" formatCode="_-#0&quot;.&quot;0000_-;\(#0&quot;.&quot;0000\);_-\ \ &quot;-&quot;_-;_-@_-"/>
    <numFmt numFmtId="180" formatCode="_-#,###,_-;\(#,###,\);_-\ \ &quot;-&quot;_-;_-@_-"/>
    <numFmt numFmtId="181" formatCode="&quot;\&quot;#,##0;[Red]&quot;\&quot;&quot;\&quot;&quot;\&quot;&quot;\&quot;&quot;\&quot;&quot;\&quot;&quot;\&quot;\-#,##0"/>
    <numFmt numFmtId="182" formatCode="#,##0\ &quot; &quot;;\(#,##0\)\ ;&quot;—&quot;&quot; &quot;&quot; &quot;&quot; &quot;&quot; &quot;"/>
    <numFmt numFmtId="183" formatCode="_(&quot;$&quot;* #,##0.00_);_(&quot;$&quot;* \(#,##0.00\);_(&quot;$&quot;* &quot;-&quot;??_);_(@_)"/>
    <numFmt numFmtId="184" formatCode="_-* #,##0_-;\-* #,##0_-;_-* &quot;-&quot;_-;_-@_-"/>
    <numFmt numFmtId="185" formatCode="_-* #,##0_-;\-* #,##0_-;_-* &quot;-&quot;??_-;_-@_-"/>
    <numFmt numFmtId="186" formatCode="#,##0.00;\(#,##0.00\)"/>
    <numFmt numFmtId="187" formatCode="_(&quot;$&quot;* #,##0_);_(&quot;$&quot;* \(#,##0\);_(&quot;$&quot;* &quot;-&quot;??_);_(@_)"/>
    <numFmt numFmtId="188" formatCode="_-* #,##0&quot;￥&quot;_-;\-* #,##0&quot;￥&quot;_-;_-* &quot;-&quot;&quot;￥&quot;_-;_-@_-"/>
    <numFmt numFmtId="189" formatCode="_-#,##0_-;\(#,##0\);_-\ \ &quot;-&quot;_-;_-@_-"/>
    <numFmt numFmtId="190" formatCode="#,##0.00&quot;￥&quot;;\-#,##0.00&quot;￥&quot;"/>
    <numFmt numFmtId="191" formatCode="_-#,##0%_-;\(#,##0%\);_-\ &quot;-&quot;_-"/>
    <numFmt numFmtId="192" formatCode="_(* #,##0.00_);_(* \(#,##0.00\);_(* &quot;-&quot;??_);_(@_)"/>
    <numFmt numFmtId="193" formatCode="#,##0.00_ "/>
    <numFmt numFmtId="194" formatCode="#,##0.00&quot;￥&quot;;[Red]\-#,##0.00&quot;￥&quot;"/>
    <numFmt numFmtId="195" formatCode="mmm/yyyy;_-\ &quot;N/A&quot;_-;_-\ &quot;-&quot;_-"/>
    <numFmt numFmtId="196" formatCode="_-* #,##0.00_-;\-* #,##0.00_-;_-* &quot;-&quot;??_-;_-@_-"/>
    <numFmt numFmtId="197" formatCode="&quot;$&quot;#,##0;\-&quot;$&quot;#,##0"/>
    <numFmt numFmtId="198" formatCode="_(* #,##0_);_(* \(#,##0\);_(* &quot;-&quot;_);_(@_)"/>
    <numFmt numFmtId="199" formatCode="_(&quot;$&quot;* #,##0_);_(&quot;$&quot;* \(#,##0\);_(&quot;$&quot;* &quot;-&quot;_);_(@_)"/>
    <numFmt numFmtId="200" formatCode="#,##0.0"/>
    <numFmt numFmtId="201" formatCode="_-#,###.00,_-;\(#,###.00,\);_-\ \ &quot;-&quot;_-;_-@_-"/>
    <numFmt numFmtId="202" formatCode="mmm/dd/yyyy;_-\ &quot;N/A&quot;_-;_-\ &quot;-&quot;_-"/>
    <numFmt numFmtId="203" formatCode="_-#0&quot;.&quot;0,_-;\(#0&quot;.&quot;0,\);_-\ \ &quot;-&quot;_-;_-@_-"/>
    <numFmt numFmtId="204" formatCode="_-#,##0.00_-;\(#,##0.00\);_-\ \ &quot;-&quot;_-;_-@_-"/>
    <numFmt numFmtId="205" formatCode="000000"/>
    <numFmt numFmtId="206" formatCode="mm/dd/yy_)"/>
    <numFmt numFmtId="207" formatCode="_(&quot;$&quot;* #,##0.0_);_(&quot;$&quot;* \(#,##0.0\);_(&quot;$&quot;* &quot;-&quot;??_);_(@_)"/>
    <numFmt numFmtId="208" formatCode="0.0%"/>
    <numFmt numFmtId="209" formatCode="yyyy/mm/dd"/>
    <numFmt numFmtId="210" formatCode="#,##0;\(#,##0\)"/>
  </numFmts>
  <fonts count="82">
    <font>
      <sz val="12"/>
      <name val="Times New Roman"/>
      <charset val="134"/>
    </font>
    <font>
      <b/>
      <sz val="18"/>
      <name val="宋体"/>
      <charset val="134"/>
      <scheme val="major"/>
    </font>
    <font>
      <sz val="10"/>
      <name val="宋体"/>
      <charset val="134"/>
      <scheme val="minor"/>
    </font>
    <font>
      <sz val="10"/>
      <name val="Times New Roman"/>
      <charset val="134"/>
    </font>
    <font>
      <b/>
      <sz val="18"/>
      <name val="宋体"/>
      <charset val="134"/>
      <scheme val="minor"/>
    </font>
    <font>
      <b/>
      <sz val="10"/>
      <name val="宋体"/>
      <charset val="134"/>
      <scheme val="minor"/>
    </font>
    <font>
      <b/>
      <sz val="12"/>
      <name val="宋体"/>
      <charset val="134"/>
      <scheme val="major"/>
    </font>
    <font>
      <sz val="12"/>
      <name val="宋体"/>
      <charset val="134"/>
      <scheme val="minor"/>
    </font>
    <font>
      <u/>
      <sz val="10"/>
      <color indexed="12"/>
      <name val="宋体"/>
      <charset val="134"/>
    </font>
    <font>
      <sz val="10"/>
      <color indexed="8"/>
      <name val="宋体"/>
      <charset val="134"/>
      <scheme val="minor"/>
    </font>
    <font>
      <sz val="10"/>
      <color rgb="FFFF0000"/>
      <name val="宋体"/>
      <charset val="134"/>
      <scheme val="minor"/>
    </font>
    <font>
      <sz val="10"/>
      <name val="宋体"/>
      <charset val="134"/>
    </font>
    <font>
      <sz val="18"/>
      <name val="宋体"/>
      <charset val="134"/>
      <scheme val="minor"/>
    </font>
    <font>
      <sz val="14"/>
      <name val="宋体"/>
      <charset val="134"/>
      <scheme val="minor"/>
    </font>
    <font>
      <b/>
      <sz val="10"/>
      <name val="宋体"/>
      <charset val="134"/>
      <scheme val="major"/>
    </font>
    <font>
      <sz val="12"/>
      <name val="宋体"/>
      <charset val="134"/>
    </font>
    <font>
      <sz val="18"/>
      <name val="宋体"/>
      <charset val="134"/>
      <scheme val="major"/>
    </font>
    <font>
      <sz val="18"/>
      <name val="Times New Roman"/>
      <charset val="134"/>
    </font>
    <font>
      <b/>
      <sz val="16"/>
      <name val="宋体"/>
      <charset val="134"/>
      <scheme val="major"/>
    </font>
    <font>
      <sz val="11"/>
      <name val="宋体"/>
      <charset val="134"/>
      <scheme val="minor"/>
    </font>
    <font>
      <sz val="11"/>
      <color theme="1"/>
      <name val="宋体"/>
      <charset val="134"/>
      <scheme val="minor"/>
    </font>
    <font>
      <u/>
      <sz val="12"/>
      <color indexed="12"/>
      <name val="宋体"/>
      <charset val="134"/>
    </font>
    <font>
      <sz val="11"/>
      <color theme="1"/>
      <name val="宋体"/>
      <charset val="0"/>
      <scheme val="minor"/>
    </font>
    <font>
      <sz val="11"/>
      <color theme="0"/>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b/>
      <sz val="12"/>
      <name val="Arial"/>
      <charset val="134"/>
    </font>
    <font>
      <sz val="10"/>
      <name val="Arial"/>
      <charset val="134"/>
    </font>
    <font>
      <sz val="8"/>
      <name val="Times New Roman"/>
      <charset val="134"/>
    </font>
    <font>
      <b/>
      <sz val="8"/>
      <name val="Arial"/>
      <charset val="134"/>
    </font>
    <font>
      <sz val="8"/>
      <name val="Arial"/>
      <charset val="134"/>
    </font>
    <font>
      <sz val="10"/>
      <color indexed="8"/>
      <name val="MS Sans Serif"/>
      <charset val="134"/>
    </font>
    <font>
      <b/>
      <sz val="18"/>
      <color theme="3"/>
      <name val="宋体"/>
      <charset val="134"/>
      <scheme val="minor"/>
    </font>
    <font>
      <b/>
      <sz val="11"/>
      <color rgb="FFFA7D0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b/>
      <sz val="15"/>
      <color theme="3"/>
      <name val="宋体"/>
      <charset val="134"/>
      <scheme val="minor"/>
    </font>
    <font>
      <sz val="10"/>
      <color indexed="16"/>
      <name val="MS Serif"/>
      <charset val="134"/>
    </font>
    <font>
      <sz val="11"/>
      <color rgb="FF9C6500"/>
      <name val="宋体"/>
      <charset val="0"/>
      <scheme val="minor"/>
    </font>
    <font>
      <sz val="11"/>
      <name val="ＭＳ Ｐゴシック"/>
      <charset val="134"/>
    </font>
    <font>
      <i/>
      <sz val="11"/>
      <color rgb="FF7F7F7F"/>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i/>
      <sz val="9"/>
      <name val="Times New Roman"/>
      <charset val="134"/>
    </font>
    <font>
      <sz val="10"/>
      <name val="MS Sans Serif"/>
      <charset val="134"/>
    </font>
    <font>
      <i/>
      <sz val="12"/>
      <name val="Times New Roman"/>
      <charset val="134"/>
    </font>
    <font>
      <sz val="12"/>
      <name val="???"/>
      <charset val="134"/>
    </font>
    <font>
      <b/>
      <sz val="11"/>
      <color rgb="FFFFFFFF"/>
      <name val="宋体"/>
      <charset val="0"/>
      <scheme val="minor"/>
    </font>
    <font>
      <b/>
      <sz val="11"/>
      <name val="Helv"/>
      <charset val="134"/>
    </font>
    <font>
      <sz val="20"/>
      <name val="Letter Gothic (W1)"/>
      <charset val="134"/>
    </font>
    <font>
      <sz val="11"/>
      <name val="Times New Roman"/>
      <charset val="134"/>
    </font>
    <font>
      <u val="singleAccounting"/>
      <vertAlign val="subscript"/>
      <sz val="10"/>
      <name val="Times New Roman"/>
      <charset val="134"/>
    </font>
    <font>
      <sz val="11"/>
      <name val="宋体"/>
      <charset val="134"/>
    </font>
    <font>
      <b/>
      <sz val="13"/>
      <name val="Times New Roman"/>
      <charset val="134"/>
    </font>
    <font>
      <b/>
      <sz val="10"/>
      <name val="MS Sans Serif"/>
      <charset val="134"/>
    </font>
    <font>
      <sz val="10"/>
      <name val="Tms Rmn"/>
      <charset val="134"/>
    </font>
    <font>
      <b/>
      <i/>
      <sz val="12"/>
      <name val="Times New Roman"/>
      <charset val="134"/>
    </font>
    <font>
      <b/>
      <sz val="10"/>
      <name val="Helv"/>
      <charset val="134"/>
    </font>
    <font>
      <b/>
      <sz val="8"/>
      <color indexed="8"/>
      <name val="Helv"/>
      <charset val="134"/>
    </font>
    <font>
      <sz val="10"/>
      <name val="MS Serif"/>
      <charset val="134"/>
    </font>
    <font>
      <b/>
      <sz val="12"/>
      <name val="Helv"/>
      <charset val="134"/>
    </font>
    <font>
      <sz val="10"/>
      <name val="Courier"/>
      <charset val="134"/>
    </font>
    <font>
      <sz val="11"/>
      <name val="蹈框"/>
      <charset val="134"/>
    </font>
    <font>
      <b/>
      <sz val="12"/>
      <name val="MS Sans Serif"/>
      <charset val="134"/>
    </font>
    <font>
      <sz val="7"/>
      <name val="Small Fonts"/>
      <charset val="134"/>
    </font>
    <font>
      <b/>
      <i/>
      <sz val="16"/>
      <name val="Helv"/>
      <charset val="134"/>
    </font>
    <font>
      <sz val="12"/>
      <name val="바탕체"/>
      <charset val="134"/>
    </font>
    <font>
      <b/>
      <sz val="14"/>
      <color indexed="9"/>
      <name val="Times New Roman"/>
      <charset val="134"/>
    </font>
    <font>
      <sz val="12"/>
      <name val="MS Sans Serif"/>
      <charset val="134"/>
    </font>
    <font>
      <vertAlign val="superscript"/>
      <sz val="10"/>
      <name val="宋体"/>
      <charset val="134"/>
      <scheme val="minor"/>
    </font>
    <font>
      <vertAlign val="superscript"/>
      <sz val="10"/>
      <name val="Times New Roman"/>
      <charset val="134"/>
    </font>
    <font>
      <vertAlign val="superscript"/>
      <sz val="12"/>
      <name val="宋体"/>
      <charset val="134"/>
    </font>
    <font>
      <sz val="12"/>
      <name val="宋体"/>
      <charset val="134"/>
    </font>
    <font>
      <sz val="9"/>
      <name val="宋体"/>
      <charset val="134"/>
    </font>
    <font>
      <b/>
      <sz val="9"/>
      <name val="宋体"/>
      <charset val="134"/>
    </font>
    <font>
      <sz val="9"/>
      <color rgb="FF000000"/>
      <name val="宋体"/>
      <charset val="134"/>
    </font>
    <font>
      <b/>
      <sz val="9"/>
      <color rgb="FF000000"/>
      <name val="宋体"/>
      <charset val="134"/>
    </font>
    <font>
      <sz val="9"/>
      <name val="Times New Roman"/>
      <charset val="134"/>
    </font>
  </fonts>
  <fills count="4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theme="8" tint="0.599993896298105"/>
        <bgColor indexed="64"/>
      </patternFill>
    </fill>
    <fill>
      <patternFill patternType="solid">
        <fgColor theme="5"/>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2"/>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indexed="31"/>
        <bgColor indexed="64"/>
      </patternFill>
    </fill>
    <fill>
      <patternFill patternType="solid">
        <fgColor theme="4"/>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indexed="15"/>
        <bgColor indexed="64"/>
      </patternFill>
    </fill>
    <fill>
      <patternFill patternType="solid">
        <fgColor indexed="13"/>
        <bgColor indexed="64"/>
      </patternFill>
    </fill>
    <fill>
      <patternFill patternType="solid">
        <fgColor indexed="12"/>
        <bgColor indexed="64"/>
      </patternFill>
    </fill>
    <fill>
      <patternFill patternType="solid">
        <fgColor indexed="5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style="medium">
        <color auto="1"/>
      </top>
      <bottom style="medium">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s>
  <cellStyleXfs count="215">
    <xf numFmtId="0" fontId="0" fillId="0" borderId="0"/>
    <xf numFmtId="42" fontId="20" fillId="0" borderId="0" applyFont="0" applyFill="0" applyBorder="0" applyAlignment="0" applyProtection="0">
      <alignment vertical="center"/>
    </xf>
    <xf numFmtId="0" fontId="22" fillId="12" borderId="0" applyNumberFormat="0" applyBorder="0" applyAlignment="0" applyProtection="0">
      <alignment vertical="center"/>
    </xf>
    <xf numFmtId="0" fontId="26" fillId="11" borderId="16" applyNumberFormat="0" applyAlignment="0" applyProtection="0">
      <alignment vertical="center"/>
    </xf>
    <xf numFmtId="44" fontId="20" fillId="0" borderId="0" applyFont="0" applyFill="0" applyBorder="0" applyAlignment="0" applyProtection="0">
      <alignment vertical="center"/>
    </xf>
    <xf numFmtId="0" fontId="32" fillId="0" borderId="0"/>
    <xf numFmtId="0" fontId="29" fillId="0" borderId="0">
      <alignment horizontal="center" wrapText="1"/>
      <protection locked="0"/>
    </xf>
    <xf numFmtId="41" fontId="20" fillId="0" borderId="0" applyFont="0" applyFill="0" applyBorder="0" applyAlignment="0" applyProtection="0">
      <alignment vertical="center"/>
    </xf>
    <xf numFmtId="0" fontId="22" fillId="8" borderId="0" applyNumberFormat="0" applyBorder="0" applyAlignment="0" applyProtection="0">
      <alignment vertical="center"/>
    </xf>
    <xf numFmtId="0" fontId="36" fillId="17" borderId="0" applyNumberFormat="0" applyBorder="0" applyAlignment="0" applyProtection="0">
      <alignment vertical="center"/>
    </xf>
    <xf numFmtId="43" fontId="0" fillId="0" borderId="0" applyFont="0" applyFill="0" applyBorder="0" applyAlignment="0" applyProtection="0"/>
    <xf numFmtId="0" fontId="23" fillId="18" borderId="0" applyNumberFormat="0" applyBorder="0" applyAlignment="0" applyProtection="0">
      <alignment vertical="center"/>
    </xf>
    <xf numFmtId="0" fontId="21" fillId="0" borderId="0" applyNumberFormat="0" applyFill="0" applyBorder="0" applyAlignment="0" applyProtection="0">
      <alignment vertical="top"/>
      <protection locked="0"/>
    </xf>
    <xf numFmtId="9" fontId="20" fillId="0" borderId="0" applyFont="0" applyFill="0" applyBorder="0" applyAlignment="0" applyProtection="0">
      <alignment vertical="center"/>
    </xf>
    <xf numFmtId="0" fontId="37" fillId="0" borderId="0" applyNumberFormat="0" applyFill="0" applyBorder="0" applyAlignment="0" applyProtection="0">
      <alignment vertical="center"/>
    </xf>
    <xf numFmtId="0" fontId="20" fillId="22" borderId="20" applyNumberFormat="0" applyFont="0" applyAlignment="0" applyProtection="0">
      <alignment vertical="center"/>
    </xf>
    <xf numFmtId="0" fontId="39" fillId="0" borderId="0" applyNumberFormat="0" applyAlignment="0">
      <alignment horizontal="left"/>
    </xf>
    <xf numFmtId="0" fontId="23" fillId="23" borderId="0" applyNumberFormat="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8" fillId="0" borderId="0"/>
    <xf numFmtId="0" fontId="38" fillId="0" borderId="19" applyNumberFormat="0" applyFill="0" applyAlignment="0" applyProtection="0">
      <alignment vertical="center"/>
    </xf>
    <xf numFmtId="0" fontId="49" fillId="29" borderId="0" applyNumberFormat="0" applyFont="0" applyBorder="0" applyAlignment="0" applyProtection="0">
      <alignment horizontal="right"/>
    </xf>
    <xf numFmtId="0" fontId="0" fillId="0" borderId="0"/>
    <xf numFmtId="0" fontId="0" fillId="0" borderId="0"/>
    <xf numFmtId="0" fontId="46" fillId="0" borderId="19" applyNumberFormat="0" applyFill="0" applyAlignment="0" applyProtection="0">
      <alignment vertical="center"/>
    </xf>
    <xf numFmtId="0" fontId="28" fillId="0" borderId="0">
      <protection locked="0"/>
    </xf>
    <xf numFmtId="0" fontId="23" fillId="33" borderId="0" applyNumberFormat="0" applyBorder="0" applyAlignment="0" applyProtection="0">
      <alignment vertical="center"/>
    </xf>
    <xf numFmtId="0" fontId="35" fillId="0" borderId="18" applyNumberFormat="0" applyFill="0" applyAlignment="0" applyProtection="0">
      <alignment vertical="center"/>
    </xf>
    <xf numFmtId="0" fontId="50" fillId="0" borderId="0"/>
    <xf numFmtId="0" fontId="23" fillId="28" borderId="0" applyNumberFormat="0" applyBorder="0" applyAlignment="0" applyProtection="0">
      <alignment vertical="center"/>
    </xf>
    <xf numFmtId="0" fontId="45" fillId="15" borderId="22" applyNumberFormat="0" applyAlignment="0" applyProtection="0">
      <alignment vertical="center"/>
    </xf>
    <xf numFmtId="187" fontId="15" fillId="0" borderId="0" applyFont="0" applyFill="0" applyBorder="0" applyAlignment="0" applyProtection="0"/>
    <xf numFmtId="49" fontId="3" fillId="0" borderId="0" applyProtection="0">
      <alignment horizontal="left"/>
    </xf>
    <xf numFmtId="0" fontId="28" fillId="0" borderId="0">
      <protection locked="0"/>
    </xf>
    <xf numFmtId="0" fontId="34" fillId="15" borderId="16" applyNumberFormat="0" applyAlignment="0" applyProtection="0">
      <alignment vertical="center"/>
    </xf>
    <xf numFmtId="0" fontId="41" fillId="0" borderId="0" applyFont="0" applyFill="0" applyBorder="0" applyAlignment="0" applyProtection="0"/>
    <xf numFmtId="0" fontId="51" fillId="35" borderId="23" applyNumberFormat="0" applyAlignment="0" applyProtection="0">
      <alignment vertical="center"/>
    </xf>
    <xf numFmtId="0" fontId="23" fillId="6" borderId="0" applyNumberFormat="0" applyBorder="0" applyAlignment="0" applyProtection="0">
      <alignment vertical="center"/>
    </xf>
    <xf numFmtId="0" fontId="28" fillId="0" borderId="0">
      <protection locked="0"/>
    </xf>
    <xf numFmtId="0" fontId="22" fillId="36" borderId="0" applyNumberFormat="0" applyBorder="0" applyAlignment="0" applyProtection="0">
      <alignment vertical="center"/>
    </xf>
    <xf numFmtId="0" fontId="43" fillId="0" borderId="21" applyNumberFormat="0" applyFill="0" applyAlignment="0" applyProtection="0">
      <alignment vertical="center"/>
    </xf>
    <xf numFmtId="0" fontId="25" fillId="0" borderId="15" applyNumberFormat="0" applyFill="0" applyAlignment="0" applyProtection="0">
      <alignment vertical="center"/>
    </xf>
    <xf numFmtId="0" fontId="24" fillId="7" borderId="0" applyNumberFormat="0" applyBorder="0" applyAlignment="0" applyProtection="0">
      <alignment vertical="center"/>
    </xf>
    <xf numFmtId="0" fontId="40" fillId="25" borderId="0" applyNumberFormat="0" applyBorder="0" applyAlignment="0" applyProtection="0">
      <alignment vertical="center"/>
    </xf>
    <xf numFmtId="0" fontId="22" fillId="21" borderId="0" applyNumberFormat="0" applyBorder="0" applyAlignment="0" applyProtection="0">
      <alignment vertical="center"/>
    </xf>
    <xf numFmtId="0" fontId="23" fillId="30" borderId="0" applyNumberFormat="0" applyBorder="0" applyAlignment="0" applyProtection="0">
      <alignment vertical="center"/>
    </xf>
    <xf numFmtId="0" fontId="22" fillId="20" borderId="0" applyNumberFormat="0" applyBorder="0" applyAlignment="0" applyProtection="0">
      <alignment vertical="center"/>
    </xf>
    <xf numFmtId="0" fontId="41" fillId="0" borderId="0" applyFont="0" applyFill="0" applyBorder="0" applyAlignment="0" applyProtection="0"/>
    <xf numFmtId="0" fontId="22" fillId="34" borderId="0" applyNumberFormat="0" applyBorder="0" applyAlignment="0" applyProtection="0">
      <alignment vertical="center"/>
    </xf>
    <xf numFmtId="0" fontId="22" fillId="27" borderId="0" applyNumberFormat="0" applyBorder="0" applyAlignment="0" applyProtection="0">
      <alignment vertical="center"/>
    </xf>
    <xf numFmtId="0" fontId="22" fillId="32" borderId="0" applyNumberFormat="0" applyBorder="0" applyAlignment="0" applyProtection="0">
      <alignment vertical="center"/>
    </xf>
    <xf numFmtId="41" fontId="15" fillId="0" borderId="0" applyFont="0" applyFill="0" applyBorder="0" applyAlignment="0" applyProtection="0"/>
    <xf numFmtId="0" fontId="23" fillId="26" borderId="0" applyNumberFormat="0" applyBorder="0" applyAlignment="0" applyProtection="0">
      <alignment vertical="center"/>
    </xf>
    <xf numFmtId="0" fontId="48" fillId="0" borderId="0" applyNumberFormat="0" applyFont="0" applyFill="0" applyBorder="0" applyAlignment="0" applyProtection="0">
      <alignment horizontal="left"/>
    </xf>
    <xf numFmtId="0" fontId="28" fillId="0" borderId="0"/>
    <xf numFmtId="0" fontId="23" fillId="9" borderId="0" applyNumberFormat="0" applyBorder="0" applyAlignment="0" applyProtection="0">
      <alignment vertical="center"/>
    </xf>
    <xf numFmtId="0" fontId="22" fillId="16" borderId="0" applyNumberFormat="0" applyBorder="0" applyAlignment="0" applyProtection="0">
      <alignment vertical="center"/>
    </xf>
    <xf numFmtId="0" fontId="22" fillId="14" borderId="0" applyNumberFormat="0" applyBorder="0" applyAlignment="0" applyProtection="0">
      <alignment vertical="center"/>
    </xf>
    <xf numFmtId="0" fontId="23" fillId="31" borderId="0" applyNumberFormat="0" applyBorder="0" applyAlignment="0" applyProtection="0">
      <alignment vertical="center"/>
    </xf>
    <xf numFmtId="0" fontId="22" fillId="5" borderId="0" applyNumberFormat="0" applyBorder="0" applyAlignment="0" applyProtection="0">
      <alignment vertical="center"/>
    </xf>
    <xf numFmtId="0" fontId="23" fillId="24" borderId="0" applyNumberFormat="0" applyBorder="0" applyAlignment="0" applyProtection="0">
      <alignment vertical="center"/>
    </xf>
    <xf numFmtId="0" fontId="28" fillId="0" borderId="0">
      <protection locked="0"/>
    </xf>
    <xf numFmtId="0" fontId="23" fillId="37" borderId="0" applyNumberFormat="0" applyBorder="0" applyAlignment="0" applyProtection="0">
      <alignment vertical="center"/>
    </xf>
    <xf numFmtId="192" fontId="0" fillId="0" borderId="0" applyFont="0" applyFill="0" applyBorder="0" applyAlignment="0" applyProtection="0"/>
    <xf numFmtId="0" fontId="22" fillId="10" borderId="0" applyNumberFormat="0" applyBorder="0" applyAlignment="0" applyProtection="0">
      <alignment vertical="center"/>
    </xf>
    <xf numFmtId="0" fontId="23" fillId="19" borderId="0" applyNumberFormat="0" applyBorder="0" applyAlignment="0" applyProtection="0">
      <alignment vertical="center"/>
    </xf>
    <xf numFmtId="0" fontId="41" fillId="0" borderId="0" applyFont="0" applyFill="0" applyBorder="0" applyAlignment="0" applyProtection="0"/>
    <xf numFmtId="0" fontId="41" fillId="0" borderId="0" applyFont="0" applyFill="0" applyBorder="0" applyAlignment="0" applyProtection="0"/>
    <xf numFmtId="0" fontId="0" fillId="0" borderId="0"/>
    <xf numFmtId="0" fontId="28" fillId="0" borderId="0">
      <protection locked="0"/>
    </xf>
    <xf numFmtId="0" fontId="52" fillId="0" borderId="24"/>
    <xf numFmtId="0" fontId="0" fillId="0" borderId="0" applyFill="0" applyBorder="0">
      <alignment horizontal="right"/>
    </xf>
    <xf numFmtId="0" fontId="0" fillId="0" borderId="0"/>
    <xf numFmtId="0" fontId="28" fillId="0" borderId="0">
      <protection locked="0"/>
    </xf>
    <xf numFmtId="0" fontId="28" fillId="0" borderId="0">
      <protection locked="0"/>
    </xf>
    <xf numFmtId="0" fontId="28" fillId="0" borderId="0">
      <protection locked="0"/>
    </xf>
    <xf numFmtId="0" fontId="28" fillId="0" borderId="0">
      <protection locked="0"/>
    </xf>
    <xf numFmtId="0" fontId="56" fillId="0" borderId="0"/>
    <xf numFmtId="0" fontId="28" fillId="0" borderId="0">
      <protection locked="0"/>
    </xf>
    <xf numFmtId="0" fontId="28" fillId="0" borderId="0">
      <protection locked="0"/>
    </xf>
    <xf numFmtId="201" fontId="3" fillId="0" borderId="0" applyFill="0" applyBorder="0" applyProtection="0">
      <alignment horizontal="right"/>
    </xf>
    <xf numFmtId="0" fontId="28" fillId="0" borderId="0">
      <protection locked="0"/>
    </xf>
    <xf numFmtId="0" fontId="28" fillId="0" borderId="0">
      <protection locked="0"/>
    </xf>
    <xf numFmtId="0" fontId="28" fillId="0" borderId="0">
      <protection locked="0"/>
    </xf>
    <xf numFmtId="0" fontId="28" fillId="0" borderId="0"/>
    <xf numFmtId="0" fontId="28" fillId="0" borderId="0"/>
    <xf numFmtId="0" fontId="28" fillId="0" borderId="0"/>
    <xf numFmtId="0" fontId="28" fillId="0" borderId="0"/>
    <xf numFmtId="0" fontId="28" fillId="0" borderId="0"/>
    <xf numFmtId="0" fontId="28" fillId="0" borderId="0"/>
    <xf numFmtId="0" fontId="31" fillId="39" borderId="1"/>
    <xf numFmtId="0" fontId="28" fillId="0" borderId="0"/>
    <xf numFmtId="0" fontId="28" fillId="0" borderId="0"/>
    <xf numFmtId="43" fontId="15" fillId="0" borderId="0" applyFont="0" applyFill="0" applyBorder="0" applyAlignment="0" applyProtection="0"/>
    <xf numFmtId="0" fontId="28" fillId="0" borderId="0"/>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protection locked="0"/>
    </xf>
    <xf numFmtId="0" fontId="28" fillId="0" borderId="0"/>
    <xf numFmtId="189" fontId="3" fillId="0" borderId="0" applyFill="0" applyBorder="0" applyProtection="0">
      <alignment horizontal="right"/>
    </xf>
    <xf numFmtId="204" fontId="3" fillId="0" borderId="0" applyFill="0" applyBorder="0" applyProtection="0">
      <alignment horizontal="right"/>
    </xf>
    <xf numFmtId="202" fontId="55" fillId="0" borderId="0" applyFill="0" applyBorder="0" applyProtection="0">
      <alignment horizontal="center"/>
    </xf>
    <xf numFmtId="0" fontId="66" fillId="0" borderId="0"/>
    <xf numFmtId="14" fontId="29" fillId="0" borderId="0">
      <alignment horizontal="center" wrapText="1"/>
      <protection locked="0"/>
    </xf>
    <xf numFmtId="180" fontId="3" fillId="0" borderId="0" applyFill="0" applyBorder="0" applyProtection="0">
      <alignment horizontal="right"/>
    </xf>
    <xf numFmtId="195" fontId="55" fillId="0" borderId="0" applyFill="0" applyBorder="0" applyProtection="0">
      <alignment horizontal="center"/>
    </xf>
    <xf numFmtId="191" fontId="47" fillId="0" borderId="0" applyFill="0" applyBorder="0" applyProtection="0">
      <alignment horizontal="right"/>
    </xf>
    <xf numFmtId="203" fontId="3" fillId="0" borderId="0" applyFill="0" applyBorder="0" applyProtection="0">
      <alignment horizontal="right"/>
    </xf>
    <xf numFmtId="179" fontId="3" fillId="0" borderId="0" applyFill="0" applyBorder="0" applyProtection="0">
      <alignment horizontal="right"/>
    </xf>
    <xf numFmtId="38" fontId="31" fillId="13" borderId="0" applyNumberFormat="0" applyBorder="0" applyAlignment="0" applyProtection="0"/>
    <xf numFmtId="0" fontId="30" fillId="0" borderId="7">
      <alignment horizontal="center"/>
    </xf>
    <xf numFmtId="0" fontId="0" fillId="0" borderId="0"/>
    <xf numFmtId="0" fontId="15" fillId="0" borderId="0"/>
    <xf numFmtId="185" fontId="0" fillId="0" borderId="0" applyFill="0" applyBorder="0" applyAlignment="0"/>
    <xf numFmtId="207" fontId="15" fillId="0" borderId="0" applyFont="0" applyFill="0" applyBorder="0" applyAlignment="0" applyProtection="0"/>
    <xf numFmtId="185" fontId="0" fillId="0" borderId="0" applyFill="0" applyBorder="0" applyAlignment="0"/>
    <xf numFmtId="181" fontId="28" fillId="0" borderId="0"/>
    <xf numFmtId="0" fontId="61" fillId="0" borderId="0"/>
    <xf numFmtId="0" fontId="49" fillId="0" borderId="0" applyFill="0" applyBorder="0">
      <alignment horizontal="right"/>
    </xf>
    <xf numFmtId="0" fontId="0" fillId="0" borderId="0" applyFill="0" applyBorder="0">
      <alignment horizontal="right"/>
    </xf>
    <xf numFmtId="181" fontId="28" fillId="0" borderId="0"/>
    <xf numFmtId="178" fontId="15" fillId="0" borderId="0" applyFont="0" applyFill="0" applyBorder="0" applyAlignment="0" applyProtection="0"/>
    <xf numFmtId="181" fontId="28" fillId="0" borderId="0"/>
    <xf numFmtId="181" fontId="28" fillId="0" borderId="0"/>
    <xf numFmtId="181" fontId="28" fillId="0" borderId="0"/>
    <xf numFmtId="181" fontId="28" fillId="0" borderId="0"/>
    <xf numFmtId="181" fontId="28" fillId="0" borderId="0"/>
    <xf numFmtId="181" fontId="28" fillId="0" borderId="0"/>
    <xf numFmtId="41" fontId="28" fillId="0" borderId="0" applyFont="0" applyFill="0" applyBorder="0" applyAlignment="0" applyProtection="0"/>
    <xf numFmtId="196" fontId="3" fillId="0" borderId="0" applyFont="0" applyFill="0" applyBorder="0" applyAlignment="0" applyProtection="0"/>
    <xf numFmtId="200" fontId="3" fillId="0" borderId="0"/>
    <xf numFmtId="0" fontId="63" fillId="0" borderId="0" applyNumberFormat="0" applyAlignment="0">
      <alignment horizontal="left"/>
    </xf>
    <xf numFmtId="0" fontId="65" fillId="0" borderId="0" applyNumberFormat="0" applyAlignment="0"/>
    <xf numFmtId="208" fontId="15" fillId="0" borderId="0" applyFont="0" applyFill="0" applyBorder="0" applyAlignment="0" applyProtection="0"/>
    <xf numFmtId="199" fontId="53" fillId="0" borderId="0" applyFont="0" applyFill="0" applyBorder="0" applyAlignment="0" applyProtection="0"/>
    <xf numFmtId="183" fontId="53" fillId="0" borderId="0" applyFont="0" applyFill="0" applyBorder="0" applyAlignment="0" applyProtection="0"/>
    <xf numFmtId="15" fontId="48" fillId="0" borderId="0"/>
    <xf numFmtId="0" fontId="15" fillId="0" borderId="0"/>
    <xf numFmtId="0" fontId="3" fillId="0" borderId="0" applyFont="0" applyFill="0" applyBorder="0" applyAlignment="0" applyProtection="0"/>
    <xf numFmtId="190" fontId="15" fillId="38" borderId="0"/>
    <xf numFmtId="0" fontId="28" fillId="0" borderId="0">
      <protection locked="0"/>
    </xf>
    <xf numFmtId="182" fontId="54" fillId="0" borderId="0">
      <alignment horizontal="right"/>
    </xf>
    <xf numFmtId="43" fontId="15" fillId="0" borderId="0" applyFont="0" applyFill="0" applyBorder="0" applyAlignment="0" applyProtection="0"/>
    <xf numFmtId="0" fontId="28" fillId="0" borderId="0"/>
    <xf numFmtId="43" fontId="3" fillId="0" borderId="0" applyFont="0" applyFill="0" applyBorder="0" applyAlignment="0" applyProtection="0"/>
    <xf numFmtId="0" fontId="64" fillId="0" borderId="0">
      <alignment horizontal="left"/>
    </xf>
    <xf numFmtId="0" fontId="15" fillId="0" borderId="0"/>
    <xf numFmtId="0" fontId="27" fillId="0" borderId="17" applyNumberFormat="0" applyAlignment="0" applyProtection="0">
      <alignment horizontal="left" vertical="center"/>
    </xf>
    <xf numFmtId="0" fontId="27" fillId="0" borderId="9">
      <alignment horizontal="left" vertical="center"/>
    </xf>
    <xf numFmtId="10" fontId="31" fillId="2" borderId="1" applyNumberFormat="0" applyBorder="0" applyAlignment="0" applyProtection="0"/>
    <xf numFmtId="190" fontId="15" fillId="38" borderId="0"/>
    <xf numFmtId="38" fontId="17" fillId="0" borderId="0"/>
    <xf numFmtId="38" fontId="57" fillId="0" borderId="0"/>
    <xf numFmtId="38" fontId="60" fillId="0" borderId="0"/>
    <xf numFmtId="38" fontId="49" fillId="0" borderId="0"/>
    <xf numFmtId="0" fontId="54" fillId="0" borderId="0"/>
    <xf numFmtId="0" fontId="54" fillId="0" borderId="0"/>
    <xf numFmtId="0" fontId="15" fillId="0" borderId="0"/>
    <xf numFmtId="0" fontId="0" fillId="0" borderId="0" applyFont="0" applyFill="0">
      <alignment horizontal="fill"/>
    </xf>
    <xf numFmtId="0" fontId="15" fillId="0" borderId="0"/>
    <xf numFmtId="0" fontId="0" fillId="0" borderId="0" applyFont="0" applyFill="0">
      <alignment horizontal="fill"/>
    </xf>
    <xf numFmtId="190" fontId="15" fillId="40" borderId="0"/>
    <xf numFmtId="190" fontId="15" fillId="40" borderId="0"/>
    <xf numFmtId="177" fontId="15" fillId="0" borderId="0" applyFont="0" applyFill="0" applyBorder="0" applyAlignment="0" applyProtection="0"/>
    <xf numFmtId="0" fontId="15" fillId="0" borderId="0">
      <alignment vertical="center"/>
    </xf>
    <xf numFmtId="188" fontId="15" fillId="0" borderId="0" applyFont="0" applyFill="0" applyBorder="0" applyAlignment="0" applyProtection="0"/>
    <xf numFmtId="0" fontId="3" fillId="0" borderId="0"/>
    <xf numFmtId="37" fontId="68" fillId="0" borderId="0"/>
    <xf numFmtId="39" fontId="15" fillId="0" borderId="0"/>
    <xf numFmtId="0" fontId="69" fillId="0" borderId="0"/>
    <xf numFmtId="0" fontId="3" fillId="0" borderId="0"/>
    <xf numFmtId="0" fontId="41" fillId="0" borderId="0" applyFont="0" applyFill="0" applyBorder="0" applyAlignment="0" applyProtection="0"/>
    <xf numFmtId="0" fontId="3" fillId="0" borderId="0"/>
    <xf numFmtId="196" fontId="28" fillId="0" borderId="0" applyFont="0" applyFill="0" applyBorder="0" applyAlignment="0" applyProtection="0"/>
    <xf numFmtId="184" fontId="28" fillId="0" borderId="0" applyFont="0" applyFill="0" applyBorder="0" applyAlignment="0" applyProtection="0"/>
    <xf numFmtId="10" fontId="28" fillId="0" borderId="0" applyFont="0" applyFill="0" applyBorder="0" applyAlignment="0" applyProtection="0"/>
    <xf numFmtId="9" fontId="3" fillId="0" borderId="0" applyFont="0" applyFill="0" applyBorder="0" applyAlignment="0" applyProtection="0"/>
    <xf numFmtId="0" fontId="31" fillId="13" borderId="1"/>
    <xf numFmtId="197" fontId="59" fillId="0" borderId="0"/>
    <xf numFmtId="194" fontId="15" fillId="0" borderId="0" applyNumberFormat="0" applyFill="0" applyBorder="0" applyAlignment="0" applyProtection="0">
      <alignment horizontal="left"/>
    </xf>
    <xf numFmtId="194" fontId="15" fillId="0" borderId="0" applyNumberFormat="0" applyFill="0" applyBorder="0" applyAlignment="0" applyProtection="0">
      <alignment horizontal="left"/>
    </xf>
    <xf numFmtId="0" fontId="71" fillId="41" borderId="0" applyNumberFormat="0"/>
    <xf numFmtId="0" fontId="67" fillId="0" borderId="1">
      <alignment horizontal="center"/>
    </xf>
    <xf numFmtId="0" fontId="67" fillId="0" borderId="0">
      <alignment horizontal="center" vertical="center"/>
    </xf>
    <xf numFmtId="0" fontId="72" fillId="0" borderId="0" applyNumberFormat="0" applyFill="0">
      <alignment horizontal="left" vertical="center"/>
    </xf>
    <xf numFmtId="0" fontId="52" fillId="0" borderId="0"/>
    <xf numFmtId="40" fontId="62" fillId="0" borderId="0" applyBorder="0">
      <alignment horizontal="right"/>
    </xf>
    <xf numFmtId="9" fontId="15" fillId="0" borderId="0" applyFont="0" applyFill="0" applyBorder="0" applyAlignment="0" applyProtection="0"/>
    <xf numFmtId="0" fontId="15" fillId="0" borderId="0"/>
    <xf numFmtId="0" fontId="0" fillId="0" borderId="0" applyNumberFormat="0" applyFill="0" applyBorder="0" applyAlignment="0" applyProtection="0"/>
    <xf numFmtId="0" fontId="15" fillId="0" borderId="0"/>
    <xf numFmtId="0" fontId="15" fillId="0" borderId="0"/>
    <xf numFmtId="0" fontId="0" fillId="0" borderId="0" applyNumberFormat="0" applyFill="0" applyBorder="0" applyAlignment="0" applyProtection="0"/>
    <xf numFmtId="0" fontId="21" fillId="0" borderId="0" applyNumberFormat="0" applyFill="0" applyBorder="0" applyAlignment="0" applyProtection="0">
      <alignment vertical="top"/>
      <protection locked="0"/>
    </xf>
    <xf numFmtId="0" fontId="58" fillId="0" borderId="0" applyNumberFormat="0" applyFill="0" applyBorder="0" applyAlignment="0" applyProtection="0"/>
    <xf numFmtId="0" fontId="11" fillId="0" borderId="0" applyFill="0" applyBorder="0" applyAlignment="0"/>
    <xf numFmtId="0" fontId="11" fillId="0" borderId="0" applyFill="0" applyBorder="0" applyAlignment="0"/>
    <xf numFmtId="176" fontId="15" fillId="0" borderId="0" applyFont="0" applyFill="0" applyBorder="0" applyAlignment="0" applyProtection="0"/>
    <xf numFmtId="206" fontId="15" fillId="0" borderId="0" applyFont="0" applyFill="0" applyBorder="0" applyAlignment="0" applyProtection="0"/>
    <xf numFmtId="0" fontId="3" fillId="0" borderId="0"/>
    <xf numFmtId="41" fontId="3" fillId="0" borderId="0" applyFont="0" applyFill="0" applyBorder="0" applyAlignment="0" applyProtection="0"/>
    <xf numFmtId="198" fontId="0" fillId="0" borderId="0" applyFont="0" applyFill="0" applyBorder="0" applyAlignment="0" applyProtection="0"/>
    <xf numFmtId="41" fontId="15" fillId="0" borderId="0" applyFont="0" applyFill="0" applyBorder="0" applyAlignment="0" applyProtection="0"/>
    <xf numFmtId="196" fontId="28" fillId="0" borderId="1" applyNumberFormat="0"/>
    <xf numFmtId="38" fontId="41" fillId="0" borderId="0" applyFont="0" applyFill="0" applyBorder="0" applyAlignment="0" applyProtection="0"/>
    <xf numFmtId="40" fontId="41" fillId="0" borderId="0" applyFont="0" applyFill="0" applyBorder="0" applyAlignment="0" applyProtection="0"/>
    <xf numFmtId="0" fontId="41" fillId="0" borderId="0" applyFont="0" applyFill="0" applyBorder="0" applyAlignment="0" applyProtection="0"/>
    <xf numFmtId="0" fontId="70" fillId="0" borderId="0"/>
  </cellStyleXfs>
  <cellXfs count="381">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1" fillId="0" borderId="0" xfId="0" applyFont="1" applyAlignment="1">
      <alignment horizontal="center" vertical="center" wrapText="1"/>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4" fontId="2" fillId="0" borderId="1" xfId="0" applyNumberFormat="1" applyFont="1" applyBorder="1" applyAlignment="1">
      <alignment horizontal="center" vertical="center"/>
    </xf>
    <xf numFmtId="43" fontId="2" fillId="0" borderId="1" xfId="0" applyNumberFormat="1" applyFont="1" applyBorder="1" applyAlignment="1">
      <alignment horizontal="right" vertical="center"/>
    </xf>
    <xf numFmtId="0" fontId="2" fillId="0" borderId="1" xfId="0" applyFont="1" applyBorder="1" applyAlignment="1">
      <alignment vertical="center"/>
    </xf>
    <xf numFmtId="43" fontId="2" fillId="0" borderId="2" xfId="0"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0" xfId="0" applyNumberFormat="1" applyFont="1" applyAlignment="1">
      <alignment vertical="center"/>
    </xf>
    <xf numFmtId="0" fontId="1" fillId="0" borderId="0" xfId="0" applyFont="1" applyAlignment="1">
      <alignment horizontal="center" vertical="center"/>
    </xf>
    <xf numFmtId="43" fontId="2" fillId="0" borderId="1" xfId="0" applyNumberFormat="1" applyFont="1" applyBorder="1" applyAlignment="1">
      <alignment vertical="center"/>
    </xf>
    <xf numFmtId="0" fontId="2" fillId="0" borderId="0" xfId="195" applyFont="1" applyAlignment="1">
      <alignment vertical="center"/>
    </xf>
    <xf numFmtId="0" fontId="2" fillId="0" borderId="0" xfId="195" applyFont="1"/>
    <xf numFmtId="0" fontId="4" fillId="0" borderId="0" xfId="195" applyFont="1" applyAlignment="1">
      <alignment horizontal="center" vertical="center"/>
    </xf>
    <xf numFmtId="0" fontId="2" fillId="0" borderId="0" xfId="195" applyFont="1" applyAlignment="1">
      <alignment horizontal="center" vertical="center"/>
    </xf>
    <xf numFmtId="49" fontId="2" fillId="0" borderId="0" xfId="195" applyNumberFormat="1" applyFont="1" applyAlignment="1">
      <alignment horizontal="right" vertical="center"/>
    </xf>
    <xf numFmtId="0" fontId="2" fillId="0" borderId="1" xfId="195" applyFont="1" applyBorder="1" applyAlignment="1">
      <alignment horizontal="center" vertical="center"/>
    </xf>
    <xf numFmtId="0" fontId="2" fillId="0" borderId="1" xfId="195" applyFont="1" applyBorder="1" applyAlignment="1">
      <alignment horizontal="center" vertical="center" wrapText="1"/>
    </xf>
    <xf numFmtId="0" fontId="2" fillId="0" borderId="0" xfId="195" applyFont="1" applyAlignment="1">
      <alignment horizontal="center" vertical="center" wrapText="1"/>
    </xf>
    <xf numFmtId="0" fontId="2" fillId="0" borderId="1" xfId="195" applyFont="1" applyBorder="1"/>
    <xf numFmtId="0" fontId="2" fillId="0" borderId="1" xfId="195" applyFont="1" applyBorder="1" applyAlignment="1">
      <alignment shrinkToFit="1"/>
    </xf>
    <xf numFmtId="0" fontId="2" fillId="0" borderId="1" xfId="195" applyFont="1" applyBorder="1" applyAlignment="1">
      <alignment horizontal="center"/>
    </xf>
    <xf numFmtId="4" fontId="2" fillId="0" borderId="1" xfId="195" applyNumberFormat="1" applyFont="1" applyBorder="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4"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2" fillId="0" borderId="3" xfId="0" applyFont="1" applyBorder="1" applyAlignment="1">
      <alignment horizontal="righ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0" xfId="0" applyFont="1"/>
    <xf numFmtId="0" fontId="5" fillId="0" borderId="1" xfId="0" applyFont="1" applyBorder="1" applyAlignment="1">
      <alignment vertical="center"/>
    </xf>
    <xf numFmtId="0" fontId="5" fillId="0" borderId="0" xfId="0" applyFont="1" applyAlignment="1">
      <alignment vertical="center"/>
    </xf>
    <xf numFmtId="0" fontId="2" fillId="0" borderId="7" xfId="0" applyFont="1" applyBorder="1" applyAlignment="1">
      <alignment horizontal="right" vertical="center"/>
    </xf>
    <xf numFmtId="43" fontId="2" fillId="0" borderId="3" xfId="0" applyNumberFormat="1" applyFont="1" applyBorder="1" applyAlignment="1">
      <alignment horizontal="right" vertical="center"/>
    </xf>
    <xf numFmtId="0" fontId="2" fillId="0" borderId="8" xfId="0" applyFont="1" applyBorder="1" applyAlignment="1">
      <alignment horizontal="right" vertical="center"/>
    </xf>
    <xf numFmtId="49" fontId="2" fillId="0" borderId="0" xfId="0" applyNumberFormat="1" applyFont="1" applyBorder="1" applyAlignment="1">
      <alignment horizontal="righ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3" fontId="2" fillId="0" borderId="8" xfId="0" applyNumberFormat="1" applyFont="1" applyBorder="1" applyAlignment="1">
      <alignment horizontal="right" vertical="center"/>
    </xf>
    <xf numFmtId="49" fontId="2" fillId="0" borderId="1" xfId="0" applyNumberFormat="1" applyFont="1" applyBorder="1" applyAlignment="1">
      <alignment vertical="center"/>
    </xf>
    <xf numFmtId="0" fontId="2" fillId="0" borderId="2" xfId="0" applyFont="1" applyBorder="1" applyAlignment="1">
      <alignment vertical="center"/>
    </xf>
    <xf numFmtId="0" fontId="2" fillId="0" borderId="0" xfId="195" applyFont="1" applyAlignment="1">
      <alignment horizontal="center"/>
    </xf>
    <xf numFmtId="0" fontId="2" fillId="0" borderId="0" xfId="195" applyFont="1" applyAlignment="1">
      <alignment shrinkToFit="1"/>
    </xf>
    <xf numFmtId="0" fontId="4" fillId="0" borderId="0" xfId="195" applyFont="1" applyAlignment="1">
      <alignment horizontal="center"/>
    </xf>
    <xf numFmtId="49" fontId="2" fillId="0" borderId="0" xfId="195" applyNumberFormat="1" applyFont="1" applyAlignment="1">
      <alignment horizontal="right"/>
    </xf>
    <xf numFmtId="0" fontId="2" fillId="0" borderId="7" xfId="195" applyFont="1" applyBorder="1" applyAlignment="1">
      <alignment horizontal="center" vertical="center"/>
    </xf>
    <xf numFmtId="0" fontId="2" fillId="0" borderId="1" xfId="195" applyFont="1" applyBorder="1" applyAlignment="1">
      <alignment horizontal="left" shrinkToFit="1"/>
    </xf>
    <xf numFmtId="209" fontId="2" fillId="0" borderId="1" xfId="195" applyNumberFormat="1" applyFont="1" applyBorder="1" applyAlignment="1">
      <alignment shrinkToFit="1"/>
    </xf>
    <xf numFmtId="49" fontId="2" fillId="0" borderId="1" xfId="195" applyNumberFormat="1" applyFont="1" applyBorder="1" applyAlignment="1">
      <alignment shrinkToFit="1"/>
    </xf>
    <xf numFmtId="0" fontId="2" fillId="0" borderId="1" xfId="195" applyFont="1" applyBorder="1" applyAlignment="1">
      <alignment horizontal="center" shrinkToFit="1"/>
    </xf>
    <xf numFmtId="49" fontId="2" fillId="0" borderId="0" xfId="195" applyNumberFormat="1" applyFont="1"/>
    <xf numFmtId="0" fontId="2" fillId="0" borderId="0" xfId="195" applyFont="1" applyAlignment="1">
      <alignment horizontal="left" vertical="center"/>
    </xf>
    <xf numFmtId="49" fontId="2" fillId="0" borderId="0" xfId="195" applyNumberFormat="1" applyFont="1" applyAlignment="1">
      <alignment vertical="center"/>
    </xf>
    <xf numFmtId="4" fontId="2" fillId="0" borderId="0" xfId="195" applyNumberFormat="1" applyFont="1" applyAlignment="1">
      <alignment vertical="center"/>
    </xf>
    <xf numFmtId="49" fontId="2" fillId="0" borderId="1" xfId="195" applyNumberFormat="1" applyFont="1" applyBorder="1" applyAlignment="1">
      <alignment horizontal="center" vertical="center" wrapText="1"/>
    </xf>
    <xf numFmtId="0" fontId="2" fillId="0" borderId="1" xfId="195" applyFont="1" applyBorder="1" applyAlignment="1" applyProtection="1">
      <alignment horizontal="center" vertical="center"/>
      <protection locked="0"/>
    </xf>
    <xf numFmtId="49" fontId="2" fillId="0" borderId="1" xfId="195" applyNumberFormat="1" applyFont="1" applyBorder="1" applyAlignment="1" applyProtection="1">
      <alignment vertical="center"/>
      <protection locked="0"/>
    </xf>
    <xf numFmtId="4" fontId="2" fillId="0" borderId="1" xfId="195" applyNumberFormat="1" applyFont="1" applyBorder="1" applyAlignment="1" applyProtection="1">
      <alignment vertical="center"/>
      <protection locked="0"/>
    </xf>
    <xf numFmtId="49" fontId="2" fillId="0" borderId="1" xfId="195" applyNumberFormat="1" applyFont="1" applyBorder="1" applyAlignment="1" applyProtection="1">
      <alignment horizontal="center" vertical="center"/>
      <protection locked="0"/>
    </xf>
    <xf numFmtId="49" fontId="2" fillId="0" borderId="1" xfId="0" applyNumberFormat="1" applyFont="1" applyBorder="1" applyAlignment="1">
      <alignment horizontal="left" vertical="center"/>
    </xf>
    <xf numFmtId="43" fontId="2" fillId="0" borderId="2" xfId="0" applyNumberFormat="1" applyFont="1" applyBorder="1" applyAlignment="1">
      <alignment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43" fontId="2" fillId="0" borderId="7" xfId="0" applyNumberFormat="1" applyFont="1" applyBorder="1" applyAlignment="1">
      <alignment horizontal="right" vertical="center"/>
    </xf>
    <xf numFmtId="0" fontId="6" fillId="0" borderId="0" xfId="199" applyFont="1"/>
    <xf numFmtId="0" fontId="7" fillId="0" borderId="0" xfId="199" applyFont="1"/>
    <xf numFmtId="0" fontId="0" fillId="0" borderId="0" xfId="199"/>
    <xf numFmtId="0" fontId="1" fillId="0" borderId="0" xfId="199" applyFont="1" applyAlignment="1">
      <alignment horizontal="center" vertical="center" wrapText="1"/>
    </xf>
    <xf numFmtId="0" fontId="2" fillId="0" borderId="0" xfId="199" applyFont="1" applyAlignment="1">
      <alignment horizontal="center" vertical="center"/>
    </xf>
    <xf numFmtId="0" fontId="2" fillId="0" borderId="0" xfId="199" applyFont="1" applyAlignment="1">
      <alignment vertical="center"/>
    </xf>
    <xf numFmtId="0" fontId="2" fillId="0" borderId="1" xfId="199" applyFont="1" applyBorder="1" applyAlignment="1">
      <alignment horizontal="center" vertical="center" wrapText="1"/>
    </xf>
    <xf numFmtId="0" fontId="2" fillId="0" borderId="1" xfId="199" applyFont="1" applyBorder="1" applyAlignment="1">
      <alignment horizontal="left" vertical="center" wrapText="1"/>
    </xf>
    <xf numFmtId="0" fontId="2" fillId="0" borderId="1" xfId="199" applyFont="1" applyBorder="1" applyAlignment="1">
      <alignment horizontal="center" vertical="center"/>
    </xf>
    <xf numFmtId="14" fontId="2" fillId="0" borderId="1" xfId="199" applyNumberFormat="1" applyFont="1" applyBorder="1" applyAlignment="1">
      <alignment horizontal="center" vertical="center"/>
    </xf>
    <xf numFmtId="0" fontId="2" fillId="0" borderId="2" xfId="199" applyFont="1" applyBorder="1" applyAlignment="1">
      <alignment horizontal="center" vertical="center"/>
    </xf>
    <xf numFmtId="14" fontId="2" fillId="0" borderId="2" xfId="199" applyNumberFormat="1" applyFont="1" applyBorder="1" applyAlignment="1">
      <alignment horizontal="center" vertical="center"/>
    </xf>
    <xf numFmtId="0" fontId="2" fillId="0" borderId="9" xfId="199" applyFont="1" applyBorder="1" applyAlignment="1">
      <alignment horizontal="center" vertical="center"/>
    </xf>
    <xf numFmtId="49" fontId="2" fillId="0" borderId="5" xfId="199" applyNumberFormat="1" applyFont="1" applyBorder="1" applyAlignment="1">
      <alignment horizontal="left" vertical="center"/>
    </xf>
    <xf numFmtId="0" fontId="2" fillId="0" borderId="5" xfId="199" applyFont="1" applyBorder="1" applyAlignment="1">
      <alignment horizontal="left" vertical="center"/>
    </xf>
    <xf numFmtId="49" fontId="2" fillId="0" borderId="0" xfId="199" applyNumberFormat="1" applyFont="1" applyAlignment="1">
      <alignment vertical="center"/>
    </xf>
    <xf numFmtId="0" fontId="2" fillId="0" borderId="0" xfId="199" applyFont="1" applyAlignment="1">
      <alignment horizontal="right" vertical="center"/>
    </xf>
    <xf numFmtId="0" fontId="2" fillId="0" borderId="3" xfId="199" applyFont="1" applyBorder="1" applyAlignment="1">
      <alignment horizontal="center" vertical="center" wrapText="1"/>
    </xf>
    <xf numFmtId="43" fontId="2" fillId="0" borderId="1" xfId="199" applyNumberFormat="1" applyFont="1" applyBorder="1" applyAlignment="1">
      <alignment horizontal="right" vertical="center"/>
    </xf>
    <xf numFmtId="43" fontId="2" fillId="0" borderId="3" xfId="199" applyNumberFormat="1" applyFont="1" applyBorder="1" applyAlignment="1">
      <alignment horizontal="right" vertical="center"/>
    </xf>
    <xf numFmtId="0" fontId="2" fillId="0" borderId="1" xfId="199" applyFont="1" applyBorder="1" applyAlignment="1">
      <alignment vertical="center"/>
    </xf>
    <xf numFmtId="43" fontId="2" fillId="0" borderId="7" xfId="199" applyNumberFormat="1" applyFont="1" applyBorder="1" applyAlignment="1">
      <alignment horizontal="right" vertical="center"/>
    </xf>
    <xf numFmtId="43" fontId="2" fillId="0" borderId="8" xfId="199" applyNumberFormat="1" applyFont="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14" fontId="2" fillId="0" borderId="2" xfId="0" applyNumberFormat="1" applyFont="1" applyBorder="1" applyAlignment="1">
      <alignment horizontal="center" vertical="center"/>
    </xf>
    <xf numFmtId="0" fontId="2" fillId="0" borderId="9" xfId="0" applyFont="1" applyBorder="1" applyAlignment="1">
      <alignment horizontal="center" vertical="center"/>
    </xf>
    <xf numFmtId="49" fontId="2" fillId="0" borderId="3" xfId="0" applyNumberFormat="1" applyFont="1" applyBorder="1" applyAlignment="1">
      <alignment horizontal="center" vertical="center"/>
    </xf>
    <xf numFmtId="0" fontId="5" fillId="0" borderId="0" xfId="195" applyFont="1" applyAlignment="1">
      <alignment horizontal="center"/>
    </xf>
    <xf numFmtId="43" fontId="2" fillId="0" borderId="1" xfId="195" applyNumberFormat="1" applyFont="1" applyBorder="1" applyAlignment="1">
      <alignment horizontal="right" vertical="center"/>
    </xf>
    <xf numFmtId="43" fontId="2" fillId="0" borderId="1" xfId="149" applyFont="1" applyBorder="1"/>
    <xf numFmtId="14" fontId="2" fillId="0" borderId="1" xfId="195" applyNumberFormat="1" applyFont="1" applyBorder="1"/>
    <xf numFmtId="41" fontId="2" fillId="0" borderId="1" xfId="55" applyFont="1" applyBorder="1"/>
    <xf numFmtId="0" fontId="2" fillId="0" borderId="1" xfId="195" applyFont="1" applyBorder="1" applyAlignment="1">
      <alignment vertical="center"/>
    </xf>
    <xf numFmtId="0" fontId="2"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205" fontId="8" fillId="2" borderId="0" xfId="12" applyNumberFormat="1" applyFont="1" applyFill="1" applyAlignment="1" applyProtection="1">
      <alignment horizontal="left" vertical="center" shrinkToFit="1"/>
      <protection locked="0" hidden="1"/>
    </xf>
    <xf numFmtId="0" fontId="8" fillId="0" borderId="0" xfId="12" applyFont="1" applyAlignment="1" applyProtection="1">
      <alignment horizontal="left" vertical="center" wrapText="1"/>
    </xf>
    <xf numFmtId="0" fontId="3" fillId="0" borderId="0" xfId="0" applyFont="1" applyAlignment="1">
      <alignment horizontal="center" vertical="center" wrapText="1"/>
    </xf>
    <xf numFmtId="0" fontId="9" fillId="0" borderId="1" xfId="12" applyFont="1" applyBorder="1" applyAlignment="1" applyProtection="1">
      <alignment vertical="center"/>
    </xf>
    <xf numFmtId="0" fontId="9" fillId="0" borderId="1" xfId="0" applyFont="1" applyBorder="1" applyAlignment="1">
      <alignment vertical="center"/>
    </xf>
    <xf numFmtId="0" fontId="2" fillId="0" borderId="7"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4" fontId="2" fillId="0" borderId="7" xfId="0" applyNumberFormat="1" applyFont="1" applyBorder="1" applyAlignment="1">
      <alignment horizontal="center" vertical="center"/>
    </xf>
    <xf numFmtId="14" fontId="2" fillId="0" borderId="8" xfId="0" applyNumberFormat="1" applyFont="1" applyBorder="1" applyAlignment="1">
      <alignment horizontal="center"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3" borderId="0" xfId="0" applyFont="1" applyFill="1" applyAlignment="1">
      <alignment vertical="center"/>
    </xf>
    <xf numFmtId="0" fontId="10" fillId="0" borderId="0" xfId="0" applyFont="1" applyFill="1" applyAlignment="1">
      <alignment vertical="center"/>
    </xf>
    <xf numFmtId="0" fontId="10" fillId="3" borderId="0" xfId="0" applyFont="1" applyFill="1" applyAlignment="1">
      <alignment vertical="center"/>
    </xf>
    <xf numFmtId="0" fontId="3" fillId="0" borderId="0" xfId="0" applyFont="1" applyFill="1" applyAlignment="1">
      <alignment vertical="center"/>
    </xf>
    <xf numFmtId="14" fontId="3" fillId="0" borderId="0" xfId="0" applyNumberFormat="1" applyFont="1" applyFill="1" applyAlignment="1">
      <alignment vertical="center"/>
    </xf>
    <xf numFmtId="193" fontId="3" fillId="0" borderId="0" xfId="0" applyNumberFormat="1" applyFont="1" applyFill="1" applyAlignment="1">
      <alignment horizontal="center" vertical="center"/>
    </xf>
    <xf numFmtId="193" fontId="3" fillId="0" borderId="0" xfId="0" applyNumberFormat="1" applyFont="1" applyFill="1" applyAlignment="1">
      <alignment vertical="center"/>
    </xf>
    <xf numFmtId="0" fontId="3" fillId="0" borderId="0" xfId="0" applyFont="1" applyFill="1" applyAlignment="1">
      <alignment horizontal="center" vertical="center"/>
    </xf>
    <xf numFmtId="43" fontId="1" fillId="3" borderId="0" xfId="0" applyNumberFormat="1" applyFont="1" applyFill="1" applyAlignment="1">
      <alignment horizontal="center" vertical="center" wrapText="1"/>
    </xf>
    <xf numFmtId="0" fontId="1" fillId="3" borderId="0" xfId="0" applyFont="1" applyFill="1" applyAlignment="1">
      <alignment horizontal="center" vertical="center" wrapText="1"/>
    </xf>
    <xf numFmtId="43" fontId="2" fillId="3" borderId="0" xfId="0" applyNumberFormat="1" applyFont="1" applyFill="1" applyAlignment="1">
      <alignment horizontal="center" vertical="center"/>
    </xf>
    <xf numFmtId="0" fontId="2" fillId="3" borderId="0" xfId="0" applyFont="1" applyFill="1" applyAlignment="1">
      <alignment horizontal="center" vertical="center"/>
    </xf>
    <xf numFmtId="43" fontId="2" fillId="3" borderId="0" xfId="0" applyNumberFormat="1" applyFont="1" applyFill="1" applyAlignment="1">
      <alignment vertical="center"/>
    </xf>
    <xf numFmtId="14" fontId="2" fillId="3" borderId="0" xfId="0" applyNumberFormat="1" applyFont="1" applyFill="1" applyAlignment="1">
      <alignment vertical="center"/>
    </xf>
    <xf numFmtId="0" fontId="2" fillId="3" borderId="1" xfId="0" applyFont="1" applyFill="1" applyBorder="1" applyAlignment="1">
      <alignment horizontal="center" vertical="center"/>
    </xf>
    <xf numFmtId="43" fontId="2" fillId="3" borderId="1" xfId="0" applyNumberFormat="1" applyFont="1" applyFill="1" applyBorder="1" applyAlignment="1">
      <alignment horizontal="center" vertical="center"/>
    </xf>
    <xf numFmtId="43"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49" fontId="11" fillId="3" borderId="1" xfId="0" applyNumberFormat="1" applyFont="1" applyFill="1" applyBorder="1" applyAlignment="1" applyProtection="1">
      <alignment horizontal="center" vertical="center" wrapText="1"/>
      <protection locked="0"/>
    </xf>
    <xf numFmtId="43" fontId="2" fillId="3" borderId="1" xfId="0" applyNumberFormat="1" applyFont="1" applyFill="1" applyBorder="1" applyAlignment="1">
      <alignment horizontal="left" vertical="center"/>
    </xf>
    <xf numFmtId="193" fontId="1" fillId="3" borderId="0" xfId="0" applyNumberFormat="1" applyFont="1" applyFill="1" applyAlignment="1">
      <alignment horizontal="center" vertical="center" wrapText="1"/>
    </xf>
    <xf numFmtId="193" fontId="2" fillId="3" borderId="0" xfId="0" applyNumberFormat="1" applyFont="1" applyFill="1" applyAlignment="1">
      <alignment horizontal="center" vertical="center"/>
    </xf>
    <xf numFmtId="193" fontId="2" fillId="3" borderId="0" xfId="0" applyNumberFormat="1" applyFont="1" applyFill="1" applyAlignment="1">
      <alignment vertical="center"/>
    </xf>
    <xf numFmtId="43" fontId="2" fillId="3" borderId="0" xfId="0" applyNumberFormat="1" applyFont="1" applyFill="1" applyAlignment="1">
      <alignment horizontal="right" vertical="center"/>
    </xf>
    <xf numFmtId="193" fontId="2" fillId="3" borderId="1" xfId="0" applyNumberFormat="1" applyFont="1" applyFill="1" applyBorder="1" applyAlignment="1">
      <alignment horizontal="center" vertical="center"/>
    </xf>
    <xf numFmtId="193" fontId="11" fillId="3" borderId="1" xfId="0" applyNumberFormat="1" applyFont="1" applyFill="1" applyBorder="1" applyAlignment="1">
      <alignment horizontal="center" vertical="center"/>
    </xf>
    <xf numFmtId="193" fontId="2" fillId="3" borderId="1" xfId="0" applyNumberFormat="1" applyFont="1" applyFill="1" applyBorder="1" applyAlignment="1">
      <alignment horizontal="right" vertical="center"/>
    </xf>
    <xf numFmtId="43"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xf>
    <xf numFmtId="0" fontId="1" fillId="3" borderId="0" xfId="0" applyFont="1" applyFill="1" applyAlignment="1">
      <alignment horizontal="center" vertical="center"/>
    </xf>
    <xf numFmtId="0" fontId="1" fillId="0" borderId="0" xfId="0" applyFont="1" applyFill="1" applyAlignment="1">
      <alignment horizontal="center" vertical="center"/>
    </xf>
    <xf numFmtId="31" fontId="2" fillId="0" borderId="0" xfId="0" applyNumberFormat="1" applyFont="1" applyFill="1" applyAlignment="1">
      <alignment horizontal="center" vertical="center"/>
    </xf>
    <xf numFmtId="0" fontId="9" fillId="0" borderId="0" xfId="0" applyFont="1" applyFill="1" applyAlignment="1">
      <alignment horizontal="center" vertical="center"/>
    </xf>
    <xf numFmtId="14" fontId="2" fillId="3" borderId="0" xfId="0" applyNumberFormat="1" applyFont="1" applyFill="1" applyAlignment="1">
      <alignment horizontal="center" vertical="center"/>
    </xf>
    <xf numFmtId="9" fontId="2"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3" borderId="0" xfId="0" applyFont="1" applyFill="1" applyAlignment="1">
      <alignment horizontal="center" vertical="center"/>
    </xf>
    <xf numFmtId="0" fontId="2" fillId="3" borderId="5" xfId="0" applyFont="1" applyFill="1" applyBorder="1" applyAlignment="1">
      <alignment horizontal="left" vertical="center"/>
    </xf>
    <xf numFmtId="43" fontId="3" fillId="0" borderId="0" xfId="0" applyNumberFormat="1" applyFont="1" applyFill="1" applyAlignment="1">
      <alignment horizontal="center" vertical="center"/>
    </xf>
    <xf numFmtId="0" fontId="11" fillId="0" borderId="0" xfId="0" applyFont="1" applyFill="1" applyAlignment="1">
      <alignment vertical="center"/>
    </xf>
    <xf numFmtId="9" fontId="3" fillId="0" borderId="0" xfId="0" applyNumberFormat="1" applyFont="1" applyFill="1" applyAlignment="1">
      <alignment vertical="center"/>
    </xf>
    <xf numFmtId="0" fontId="2" fillId="0" borderId="2" xfId="0" applyFont="1" applyBorder="1" applyAlignment="1">
      <alignment horizontal="right" vertical="center"/>
    </xf>
    <xf numFmtId="0" fontId="2" fillId="0" borderId="7" xfId="153" applyFont="1" applyFill="1" applyBorder="1" applyAlignment="1">
      <alignment horizontal="center" vertical="center" wrapText="1"/>
    </xf>
    <xf numFmtId="0" fontId="2" fillId="0" borderId="8" xfId="153"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0" xfId="0" applyFont="1" applyAlignment="1">
      <alignmen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xf>
    <xf numFmtId="0" fontId="1" fillId="0" borderId="0" xfId="199" applyFont="1" applyAlignment="1">
      <alignment vertical="center"/>
    </xf>
    <xf numFmtId="0" fontId="12" fillId="0" borderId="0" xfId="199" applyFont="1" applyAlignment="1">
      <alignment vertical="center"/>
    </xf>
    <xf numFmtId="0" fontId="2" fillId="0" borderId="0" xfId="199" applyFont="1" applyAlignment="1">
      <alignment horizontal="center" vertical="center" wrapText="1"/>
    </xf>
    <xf numFmtId="0" fontId="3" fillId="0" borderId="0" xfId="199" applyFont="1" applyAlignment="1">
      <alignment vertical="center"/>
    </xf>
    <xf numFmtId="0" fontId="13" fillId="0" borderId="0" xfId="199" applyFont="1" applyAlignment="1">
      <alignment horizontal="center" vertical="center" wrapText="1"/>
    </xf>
    <xf numFmtId="0" fontId="2" fillId="0" borderId="10" xfId="199" applyFont="1" applyBorder="1" applyAlignment="1">
      <alignment horizontal="left" vertical="center"/>
    </xf>
    <xf numFmtId="0" fontId="2" fillId="0" borderId="1" xfId="199" applyFont="1" applyFill="1" applyBorder="1" applyAlignment="1">
      <alignment horizontal="center" vertical="center" wrapText="1"/>
    </xf>
    <xf numFmtId="0" fontId="2" fillId="0" borderId="1" xfId="199" applyFont="1" applyFill="1" applyBorder="1" applyAlignment="1">
      <alignment horizontal="left" vertical="center"/>
    </xf>
    <xf numFmtId="0" fontId="2" fillId="0" borderId="1" xfId="199" applyFont="1" applyBorder="1" applyAlignment="1">
      <alignment horizontal="left" vertical="center"/>
    </xf>
    <xf numFmtId="0" fontId="2" fillId="0" borderId="2" xfId="199" applyFont="1" applyBorder="1" applyAlignment="1">
      <alignment horizontal="left" vertical="center"/>
    </xf>
    <xf numFmtId="0" fontId="2" fillId="0" borderId="3" xfId="199" applyFont="1" applyBorder="1" applyAlignment="1">
      <alignment horizontal="center" vertical="center"/>
    </xf>
    <xf numFmtId="0" fontId="2" fillId="0" borderId="7" xfId="199" applyFont="1" applyBorder="1" applyAlignment="1">
      <alignment horizontal="center" vertical="center"/>
    </xf>
    <xf numFmtId="0" fontId="2" fillId="0" borderId="8" xfId="199" applyFont="1" applyBorder="1" applyAlignment="1">
      <alignment horizontal="center" vertical="center"/>
    </xf>
    <xf numFmtId="0" fontId="14" fillId="0" borderId="0" xfId="199" applyFont="1" applyAlignment="1">
      <alignment horizontal="center" vertical="center" wrapText="1"/>
    </xf>
    <xf numFmtId="0" fontId="7" fillId="0" borderId="9" xfId="199" applyFont="1" applyBorder="1"/>
    <xf numFmtId="0" fontId="7" fillId="0" borderId="3" xfId="199" applyFont="1" applyBorder="1"/>
    <xf numFmtId="0" fontId="2" fillId="0" borderId="9" xfId="199" applyFont="1" applyBorder="1" applyAlignment="1">
      <alignment horizontal="left" vertical="center"/>
    </xf>
    <xf numFmtId="0" fontId="2" fillId="0" borderId="3" xfId="199" applyFont="1" applyBorder="1" applyAlignment="1">
      <alignment horizontal="left" vertical="center"/>
    </xf>
    <xf numFmtId="0" fontId="2" fillId="0" borderId="1" xfId="199" applyFont="1" applyBorder="1" applyAlignment="1">
      <alignment horizontal="right" vertical="center"/>
    </xf>
    <xf numFmtId="0" fontId="2" fillId="0" borderId="7" xfId="199" applyFont="1" applyBorder="1" applyAlignment="1">
      <alignment horizontal="center" vertical="center" wrapText="1"/>
    </xf>
    <xf numFmtId="0" fontId="2" fillId="0" borderId="8" xfId="199" applyFont="1" applyBorder="1" applyAlignment="1">
      <alignment horizontal="center" vertical="center" wrapText="1"/>
    </xf>
    <xf numFmtId="0" fontId="2" fillId="0" borderId="2" xfId="199" applyFont="1" applyBorder="1" applyAlignment="1">
      <alignment horizontal="right" vertical="center"/>
    </xf>
    <xf numFmtId="0" fontId="2" fillId="0" borderId="4" xfId="199" applyFont="1" applyBorder="1" applyAlignment="1">
      <alignment horizontal="center" vertical="center" wrapText="1"/>
    </xf>
    <xf numFmtId="0" fontId="2" fillId="0" borderId="6" xfId="199" applyFont="1" applyBorder="1" applyAlignment="1">
      <alignment horizontal="center" vertical="center" wrapText="1"/>
    </xf>
    <xf numFmtId="0" fontId="2" fillId="0" borderId="11" xfId="199" applyFont="1" applyBorder="1" applyAlignment="1">
      <alignment horizontal="center" vertical="center" wrapText="1"/>
    </xf>
    <xf numFmtId="0" fontId="2" fillId="0" borderId="12" xfId="199" applyFont="1" applyBorder="1" applyAlignment="1">
      <alignment horizontal="center" vertical="center" wrapText="1"/>
    </xf>
    <xf numFmtId="43" fontId="2" fillId="0" borderId="2" xfId="199" applyNumberFormat="1" applyFont="1" applyBorder="1" applyAlignment="1">
      <alignment horizontal="center" vertical="center"/>
    </xf>
    <xf numFmtId="43" fontId="2" fillId="0" borderId="3" xfId="199" applyNumberFormat="1" applyFont="1" applyBorder="1" applyAlignment="1">
      <alignment horizontal="center" vertical="center"/>
    </xf>
    <xf numFmtId="43" fontId="2" fillId="0" borderId="9" xfId="199" applyNumberFormat="1" applyFont="1" applyBorder="1" applyAlignment="1">
      <alignment horizontal="center" vertical="center"/>
    </xf>
    <xf numFmtId="0" fontId="1" fillId="0" borderId="0" xfId="199" applyFont="1" applyAlignment="1">
      <alignment vertical="center" wrapText="1"/>
    </xf>
    <xf numFmtId="0" fontId="12" fillId="0" borderId="0" xfId="199" applyFont="1" applyAlignment="1">
      <alignment vertical="center" wrapText="1"/>
    </xf>
    <xf numFmtId="0" fontId="2" fillId="4" borderId="1" xfId="199" applyFont="1" applyFill="1" applyBorder="1" applyAlignment="1">
      <alignment horizontal="center" vertical="center" wrapText="1"/>
    </xf>
    <xf numFmtId="0" fontId="2" fillId="4" borderId="1" xfId="199" applyFont="1" applyFill="1" applyBorder="1" applyAlignment="1">
      <alignment horizontal="center" vertical="center"/>
    </xf>
    <xf numFmtId="0" fontId="2" fillId="4" borderId="1" xfId="199" applyFont="1" applyFill="1" applyBorder="1" applyAlignment="1">
      <alignment horizontal="left" vertical="center"/>
    </xf>
    <xf numFmtId="0" fontId="2" fillId="0" borderId="0" xfId="199" applyFont="1" applyAlignment="1">
      <alignment horizontal="left" vertical="center"/>
    </xf>
    <xf numFmtId="0" fontId="2" fillId="0" borderId="10" xfId="199" applyFont="1" applyBorder="1" applyAlignment="1">
      <alignment horizontal="right" vertical="center"/>
    </xf>
    <xf numFmtId="0" fontId="2" fillId="0" borderId="0" xfId="195" applyFont="1" applyAlignment="1">
      <alignment vertical="center" shrinkToFit="1"/>
    </xf>
    <xf numFmtId="0" fontId="2" fillId="0" borderId="1" xfId="195" applyFont="1" applyBorder="1" applyAlignment="1">
      <alignment vertical="center" shrinkToFit="1"/>
    </xf>
    <xf numFmtId="17" fontId="2" fillId="0" borderId="1" xfId="195" applyNumberFormat="1" applyFont="1" applyBorder="1" applyAlignment="1">
      <alignment vertical="center" shrinkToFit="1"/>
    </xf>
    <xf numFmtId="4" fontId="2" fillId="0" borderId="1" xfId="195" applyNumberFormat="1" applyFont="1" applyBorder="1" applyAlignment="1">
      <alignment vertical="center" shrinkToFit="1"/>
    </xf>
    <xf numFmtId="0" fontId="2" fillId="0" borderId="1" xfId="195" applyFont="1" applyBorder="1" applyAlignment="1">
      <alignment horizontal="center" vertical="center" shrinkToFit="1"/>
    </xf>
    <xf numFmtId="14" fontId="2" fillId="0" borderId="0" xfId="0" applyNumberFormat="1" applyFont="1" applyBorder="1" applyAlignment="1">
      <alignment horizontal="center" vertical="center"/>
    </xf>
    <xf numFmtId="0" fontId="2" fillId="0" borderId="3" xfId="0" applyFont="1" applyBorder="1" applyAlignment="1">
      <alignment vertical="center"/>
    </xf>
    <xf numFmtId="0" fontId="11" fillId="0" borderId="0" xfId="0" applyFont="1" applyFill="1" applyAlignment="1">
      <alignment horizontal="right" vertical="center"/>
    </xf>
    <xf numFmtId="0" fontId="11" fillId="0" borderId="0" xfId="0" applyFont="1" applyAlignment="1">
      <alignment vertical="center"/>
    </xf>
    <xf numFmtId="0" fontId="11"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vertical="center" shrinkToFit="1"/>
    </xf>
    <xf numFmtId="17" fontId="2" fillId="0" borderId="1" xfId="0" applyNumberFormat="1" applyFont="1" applyBorder="1" applyAlignment="1">
      <alignment vertical="center" shrinkToFit="1"/>
    </xf>
    <xf numFmtId="4" fontId="2" fillId="0" borderId="1" xfId="0" applyNumberFormat="1" applyFont="1" applyBorder="1" applyAlignment="1">
      <alignment vertical="center" shrinkToFit="1"/>
    </xf>
    <xf numFmtId="0" fontId="2" fillId="0" borderId="1" xfId="0" applyFont="1" applyBorder="1" applyAlignment="1">
      <alignment horizontal="center" vertical="center" shrinkToFit="1"/>
    </xf>
    <xf numFmtId="49" fontId="0" fillId="0" borderId="0" xfId="0" applyNumberFormat="1"/>
    <xf numFmtId="43" fontId="2" fillId="0" borderId="1" xfId="149" applyFont="1" applyBorder="1" applyAlignment="1">
      <alignment vertical="center" shrinkToFit="1"/>
    </xf>
    <xf numFmtId="43" fontId="2" fillId="0" borderId="1" xfId="195" applyNumberFormat="1" applyFont="1" applyBorder="1" applyAlignment="1">
      <alignment vertical="center" shrinkToFit="1"/>
    </xf>
    <xf numFmtId="0" fontId="9" fillId="0" borderId="1" xfId="12" applyFont="1" applyBorder="1" applyAlignment="1" applyProtection="1">
      <alignment horizontal="left" vertical="center" indent="1"/>
    </xf>
    <xf numFmtId="43" fontId="2" fillId="0" borderId="1" xfId="0" applyNumberFormat="1" applyFont="1" applyFill="1" applyBorder="1" applyAlignment="1">
      <alignment horizontal="right" vertical="center"/>
    </xf>
    <xf numFmtId="4" fontId="2" fillId="0" borderId="1" xfId="195" applyNumberFormat="1" applyFont="1" applyBorder="1" applyAlignment="1">
      <alignment shrinkToFit="1"/>
    </xf>
    <xf numFmtId="0" fontId="11" fillId="0" borderId="0" xfId="195" applyFont="1"/>
    <xf numFmtId="0" fontId="15" fillId="0" borderId="0" xfId="195"/>
    <xf numFmtId="0" fontId="11" fillId="0" borderId="1" xfId="199" applyFont="1" applyBorder="1" applyAlignment="1">
      <alignment horizontal="center" vertical="center"/>
    </xf>
    <xf numFmtId="0" fontId="11" fillId="0" borderId="7" xfId="199" applyFont="1" applyBorder="1" applyAlignment="1">
      <alignment horizontal="center" vertical="center" wrapText="1"/>
    </xf>
    <xf numFmtId="0" fontId="11" fillId="0" borderId="1" xfId="199" applyFont="1" applyBorder="1" applyAlignment="1">
      <alignment horizontal="center" vertical="center" wrapText="1"/>
    </xf>
    <xf numFmtId="0" fontId="11" fillId="0" borderId="7" xfId="153" applyFont="1" applyBorder="1" applyAlignment="1">
      <alignment horizontal="center" vertical="center" wrapText="1"/>
    </xf>
    <xf numFmtId="0" fontId="3" fillId="0" borderId="1" xfId="199" applyFont="1" applyBorder="1" applyAlignment="1">
      <alignment horizontal="center" vertical="center"/>
    </xf>
    <xf numFmtId="0" fontId="3" fillId="0" borderId="8" xfId="199" applyFont="1" applyBorder="1" applyAlignment="1">
      <alignment horizontal="center" vertical="center" wrapText="1"/>
    </xf>
    <xf numFmtId="0" fontId="3" fillId="0" borderId="8" xfId="153" applyFont="1" applyBorder="1" applyAlignment="1">
      <alignment horizontal="center" vertical="center" wrapText="1"/>
    </xf>
    <xf numFmtId="0" fontId="3" fillId="0" borderId="1" xfId="199" applyFont="1" applyBorder="1" applyAlignment="1">
      <alignment horizontal="left" vertical="center"/>
    </xf>
    <xf numFmtId="14" fontId="3" fillId="0" borderId="1" xfId="199" applyNumberFormat="1" applyFont="1" applyBorder="1" applyAlignment="1">
      <alignment horizontal="center" vertical="center"/>
    </xf>
    <xf numFmtId="0" fontId="3" fillId="0" borderId="1" xfId="199" applyFont="1" applyBorder="1" applyAlignment="1">
      <alignment horizontal="right" vertical="center"/>
    </xf>
    <xf numFmtId="57" fontId="2" fillId="0" borderId="1" xfId="195" applyNumberFormat="1" applyFont="1" applyBorder="1"/>
    <xf numFmtId="49" fontId="11" fillId="0" borderId="0" xfId="195" applyNumberFormat="1" applyFont="1"/>
    <xf numFmtId="0" fontId="11" fillId="0" borderId="7" xfId="199" applyFont="1" applyBorder="1" applyAlignment="1">
      <alignment horizontal="center" vertical="center"/>
    </xf>
    <xf numFmtId="0" fontId="11" fillId="0" borderId="8" xfId="199" applyFont="1" applyBorder="1" applyAlignment="1">
      <alignment horizontal="center" vertical="center"/>
    </xf>
    <xf numFmtId="43" fontId="3" fillId="0" borderId="1" xfId="199" applyNumberFormat="1" applyFont="1" applyBorder="1" applyAlignment="1">
      <alignment horizontal="right" vertical="center"/>
    </xf>
    <xf numFmtId="43" fontId="3" fillId="0" borderId="1" xfId="195" applyNumberFormat="1" applyFont="1" applyBorder="1" applyAlignment="1">
      <alignment horizontal="right" vertical="center"/>
    </xf>
    <xf numFmtId="0" fontId="2" fillId="0" borderId="0" xfId="197" applyFont="1"/>
    <xf numFmtId="0" fontId="4" fillId="0" borderId="0" xfId="197" applyFont="1" applyAlignment="1">
      <alignment horizontal="center" vertical="center"/>
    </xf>
    <xf numFmtId="0" fontId="2" fillId="0" borderId="0" xfId="197" applyFont="1" applyAlignment="1">
      <alignment horizontal="center" vertical="center"/>
    </xf>
    <xf numFmtId="0" fontId="2" fillId="0" borderId="0" xfId="197" applyFont="1" applyAlignment="1">
      <alignment horizontal="left" vertical="center"/>
    </xf>
    <xf numFmtId="49" fontId="2" fillId="0" borderId="0" xfId="197" applyNumberFormat="1" applyFont="1" applyAlignment="1">
      <alignment vertical="center"/>
    </xf>
    <xf numFmtId="49" fontId="2" fillId="0" borderId="0" xfId="197" applyNumberFormat="1" applyFont="1" applyAlignment="1">
      <alignment horizontal="right" vertical="center"/>
    </xf>
    <xf numFmtId="49" fontId="2" fillId="0" borderId="0" xfId="197" applyNumberFormat="1" applyFont="1"/>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193" fontId="3" fillId="0" borderId="0" xfId="0" applyNumberFormat="1" applyFont="1" applyAlignment="1">
      <alignment vertical="center"/>
    </xf>
    <xf numFmtId="193" fontId="2" fillId="0" borderId="0" xfId="0" applyNumberFormat="1" applyFont="1" applyAlignment="1">
      <alignment vertical="center"/>
    </xf>
    <xf numFmtId="193" fontId="2" fillId="0" borderId="4" xfId="0" applyNumberFormat="1" applyFont="1" applyBorder="1" applyAlignment="1">
      <alignment horizontal="center" vertical="center"/>
    </xf>
    <xf numFmtId="193" fontId="2" fillId="0" borderId="5" xfId="0" applyNumberFormat="1" applyFont="1" applyBorder="1" applyAlignment="1">
      <alignment horizontal="center" vertical="center"/>
    </xf>
    <xf numFmtId="193" fontId="2" fillId="0" borderId="6" xfId="0" applyNumberFormat="1" applyFont="1" applyBorder="1" applyAlignment="1">
      <alignment horizontal="center" vertical="center"/>
    </xf>
    <xf numFmtId="49" fontId="2" fillId="0" borderId="8" xfId="0" applyNumberFormat="1" applyFont="1" applyBorder="1" applyAlignment="1">
      <alignment horizontal="center" vertical="center" wrapText="1"/>
    </xf>
    <xf numFmtId="43" fontId="2" fillId="0" borderId="1" xfId="198" applyNumberFormat="1" applyFont="1" applyFill="1" applyBorder="1" applyAlignment="1">
      <alignment horizontal="right" vertical="center" wrapText="1"/>
    </xf>
    <xf numFmtId="43" fontId="2" fillId="0" borderId="1" xfId="198" applyNumberFormat="1" applyFont="1" applyFill="1" applyBorder="1" applyAlignment="1">
      <alignment horizontal="right" vertical="center"/>
    </xf>
    <xf numFmtId="43" fontId="2" fillId="0" borderId="2" xfId="198" applyNumberFormat="1" applyFont="1" applyFill="1" applyBorder="1" applyAlignment="1">
      <alignment horizontal="right" vertical="center"/>
    </xf>
    <xf numFmtId="193" fontId="2" fillId="0" borderId="2" xfId="0" applyNumberFormat="1" applyFont="1" applyBorder="1" applyAlignment="1">
      <alignment horizontal="center" vertical="center"/>
    </xf>
    <xf numFmtId="193" fontId="2" fillId="0" borderId="9" xfId="0" applyNumberFormat="1" applyFont="1" applyBorder="1" applyAlignment="1">
      <alignment horizontal="center" vertical="center"/>
    </xf>
    <xf numFmtId="193" fontId="2" fillId="0" borderId="3" xfId="0" applyNumberFormat="1" applyFont="1" applyBorder="1" applyAlignment="1">
      <alignment horizontal="center" vertical="center"/>
    </xf>
    <xf numFmtId="193" fontId="2" fillId="0" borderId="1" xfId="0" applyNumberFormat="1" applyFont="1" applyBorder="1" applyAlignment="1">
      <alignment horizontal="center" vertical="center"/>
    </xf>
    <xf numFmtId="0" fontId="2" fillId="0" borderId="7" xfId="0" applyFont="1" applyBorder="1" applyAlignment="1">
      <alignment vertical="center" wrapText="1"/>
    </xf>
    <xf numFmtId="49" fontId="2" fillId="0" borderId="0" xfId="0" applyNumberFormat="1" applyFont="1" applyAlignment="1">
      <alignment horizontal="center" vertical="center"/>
    </xf>
    <xf numFmtId="0" fontId="2" fillId="0" borderId="0" xfId="198" applyFont="1" applyFill="1" applyAlignment="1">
      <alignment vertical="center"/>
    </xf>
    <xf numFmtId="0" fontId="3" fillId="0" borderId="0" xfId="198" applyFont="1" applyFill="1" applyAlignment="1">
      <alignment vertical="center"/>
    </xf>
    <xf numFmtId="0" fontId="3" fillId="0" borderId="0" xfId="0" applyFont="1" applyAlignment="1">
      <alignment horizontal="center" vertical="center"/>
    </xf>
    <xf numFmtId="43" fontId="2" fillId="0" borderId="2" xfId="198" applyNumberFormat="1" applyFont="1" applyFill="1" applyBorder="1" applyAlignment="1">
      <alignment horizontal="right" vertical="center" wrapText="1"/>
    </xf>
    <xf numFmtId="193" fontId="2" fillId="0" borderId="1" xfId="0" applyNumberFormat="1" applyFont="1" applyBorder="1" applyAlignment="1">
      <alignment vertical="center"/>
    </xf>
    <xf numFmtId="0" fontId="2" fillId="0" borderId="1" xfId="0" applyFont="1" applyFill="1" applyBorder="1" applyAlignment="1">
      <alignment vertical="center"/>
    </xf>
    <xf numFmtId="49" fontId="2" fillId="0" borderId="1" xfId="0" applyNumberFormat="1" applyFont="1" applyFill="1" applyBorder="1" applyAlignment="1">
      <alignment horizontal="left" vertical="center"/>
    </xf>
    <xf numFmtId="43" fontId="2" fillId="0" borderId="8" xfId="0" applyNumberFormat="1" applyFont="1" applyFill="1" applyBorder="1" applyAlignment="1">
      <alignment horizontal="right" vertical="center"/>
    </xf>
    <xf numFmtId="0" fontId="2" fillId="0" borderId="0" xfId="0" applyFont="1"/>
    <xf numFmtId="0" fontId="7" fillId="0" borderId="0" xfId="0" applyFont="1"/>
    <xf numFmtId="0" fontId="4" fillId="0" borderId="0" xfId="0" applyFont="1" applyAlignment="1">
      <alignment horizontal="center" vertical="center" wrapText="1"/>
    </xf>
    <xf numFmtId="0" fontId="2" fillId="0" borderId="1" xfId="0" applyFont="1" applyBorder="1" applyAlignment="1">
      <alignment horizontal="left" shrinkToFit="1"/>
    </xf>
    <xf numFmtId="0" fontId="2" fillId="0" borderId="1" xfId="0" applyFont="1" applyBorder="1" applyAlignment="1">
      <alignment shrinkToFit="1"/>
    </xf>
    <xf numFmtId="209" fontId="2" fillId="0" borderId="1" xfId="0" applyNumberFormat="1" applyFont="1" applyBorder="1" applyAlignment="1">
      <alignment shrinkToFit="1"/>
    </xf>
    <xf numFmtId="49" fontId="2" fillId="0" borderId="1" xfId="0" applyNumberFormat="1" applyFont="1" applyBorder="1" applyAlignment="1">
      <alignment shrinkToFit="1"/>
    </xf>
    <xf numFmtId="0" fontId="2" fillId="0" borderId="1" xfId="0" applyFont="1" applyBorder="1" applyAlignment="1">
      <alignment horizontal="center" shrinkToFit="1"/>
    </xf>
    <xf numFmtId="4" fontId="2" fillId="0" borderId="1" xfId="0" applyNumberFormat="1" applyFont="1" applyBorder="1" applyAlignment="1">
      <alignment shrinkToFit="1"/>
    </xf>
    <xf numFmtId="43" fontId="2" fillId="0" borderId="1" xfId="10" applyFont="1" applyBorder="1" applyAlignment="1">
      <alignment shrinkToFit="1"/>
    </xf>
    <xf numFmtId="49" fontId="2" fillId="0" borderId="0" xfId="0" applyNumberFormat="1" applyFont="1"/>
    <xf numFmtId="0" fontId="2" fillId="0" borderId="0" xfId="0" applyFont="1" applyAlignment="1">
      <alignment horizontal="left" vertical="center"/>
    </xf>
    <xf numFmtId="4" fontId="2" fillId="0" borderId="0" xfId="0" applyNumberFormat="1" applyFont="1" applyAlignment="1">
      <alignment vertical="center"/>
    </xf>
    <xf numFmtId="0" fontId="2" fillId="0" borderId="1" xfId="0" applyFont="1" applyBorder="1" applyAlignment="1" applyProtection="1">
      <alignment horizontal="center" vertical="center"/>
      <protection locked="0"/>
    </xf>
    <xf numFmtId="49" fontId="2" fillId="0" borderId="1" xfId="0" applyNumberFormat="1" applyFont="1" applyBorder="1" applyAlignment="1" applyProtection="1">
      <alignment vertical="center"/>
      <protection locked="0"/>
    </xf>
    <xf numFmtId="4" fontId="2" fillId="0" borderId="1" xfId="0" applyNumberFormat="1" applyFont="1" applyBorder="1" applyAlignment="1" applyProtection="1">
      <alignment vertical="center"/>
      <protection locked="0"/>
    </xf>
    <xf numFmtId="4" fontId="2" fillId="0" borderId="1" xfId="0" applyNumberFormat="1" applyFont="1" applyBorder="1" applyAlignment="1" applyProtection="1">
      <alignment horizontal="center" vertical="center"/>
      <protection locked="0"/>
    </xf>
    <xf numFmtId="0" fontId="7" fillId="0" borderId="1" xfId="0" applyFont="1" applyBorder="1"/>
    <xf numFmtId="43" fontId="2" fillId="0" borderId="1" xfId="10" applyFont="1" applyBorder="1" applyAlignment="1" applyProtection="1">
      <alignment vertical="center"/>
      <protection locked="0"/>
    </xf>
    <xf numFmtId="0" fontId="16" fillId="0" borderId="0" xfId="0" applyFont="1" applyAlignment="1">
      <alignment vertical="center"/>
    </xf>
    <xf numFmtId="0" fontId="17" fillId="0" borderId="0" xfId="0" applyFont="1" applyAlignment="1">
      <alignment vertical="center"/>
    </xf>
    <xf numFmtId="0" fontId="1"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1" fillId="0" borderId="0" xfId="0" applyFont="1" applyAlignment="1" applyProtection="1">
      <alignment horizontal="center" vertical="center" wrapText="1"/>
    </xf>
    <xf numFmtId="0" fontId="2" fillId="0" borderId="0" xfId="0" applyFont="1" applyAlignment="1" applyProtection="1">
      <alignment horizontal="righ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left" vertical="center"/>
    </xf>
    <xf numFmtId="43" fontId="2" fillId="0" borderId="1" xfId="0" applyNumberFormat="1" applyFont="1" applyBorder="1" applyAlignment="1" applyProtection="1">
      <alignment horizontal="right" vertical="center"/>
    </xf>
    <xf numFmtId="0" fontId="2" fillId="0" borderId="1" xfId="0" applyFont="1" applyBorder="1" applyAlignment="1" applyProtection="1">
      <alignment vertical="center"/>
    </xf>
    <xf numFmtId="43" fontId="2" fillId="0" borderId="2" xfId="0" applyNumberFormat="1" applyFont="1" applyBorder="1" applyAlignment="1" applyProtection="1">
      <alignment horizontal="right"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49" fontId="2" fillId="0" borderId="0" xfId="0" applyNumberFormat="1" applyFont="1" applyAlignment="1" applyProtection="1">
      <alignment vertical="center"/>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left" vertical="center"/>
    </xf>
    <xf numFmtId="0" fontId="9" fillId="0" borderId="9" xfId="0" applyFont="1" applyBorder="1" applyAlignment="1">
      <alignment horizontal="left" vertical="center"/>
    </xf>
    <xf numFmtId="0" fontId="9" fillId="0" borderId="3" xfId="0" applyFont="1" applyBorder="1" applyAlignment="1">
      <alignment horizontal="left" vertical="center"/>
    </xf>
    <xf numFmtId="186" fontId="18" fillId="0" borderId="0" xfId="179" applyNumberFormat="1" applyFont="1" applyFill="1" applyAlignment="1" applyProtection="1">
      <alignment horizontal="left" vertical="center"/>
      <protection locked="0"/>
    </xf>
    <xf numFmtId="186" fontId="5" fillId="0" borderId="0" xfId="179" applyNumberFormat="1" applyFont="1" applyFill="1" applyAlignment="1" applyProtection="1">
      <alignment horizontal="center" vertical="center"/>
      <protection locked="0"/>
    </xf>
    <xf numFmtId="0" fontId="19" fillId="0" borderId="0" xfId="0" applyFont="1" applyFill="1" applyAlignment="1">
      <alignment vertical="center"/>
    </xf>
    <xf numFmtId="186" fontId="2" fillId="0" borderId="0" xfId="179" applyNumberFormat="1" applyFont="1" applyFill="1" applyAlignment="1" applyProtection="1">
      <alignment horizontal="center" vertical="center"/>
      <protection locked="0"/>
    </xf>
    <xf numFmtId="186" fontId="2" fillId="0" borderId="0" xfId="179" applyNumberFormat="1" applyFont="1" applyFill="1" applyAlignment="1" applyProtection="1">
      <alignment horizontal="left" vertical="center"/>
      <protection locked="0"/>
    </xf>
    <xf numFmtId="186" fontId="3" fillId="0" borderId="0" xfId="179" applyNumberFormat="1" applyFont="1" applyFill="1" applyAlignment="1" applyProtection="1">
      <alignment horizontal="left" vertical="center"/>
      <protection locked="0"/>
    </xf>
    <xf numFmtId="210" fontId="3" fillId="0" borderId="0" xfId="179" applyNumberFormat="1" applyFont="1" applyFill="1" applyAlignment="1" applyProtection="1">
      <alignment horizontal="left" vertical="center"/>
      <protection locked="0"/>
    </xf>
    <xf numFmtId="186" fontId="3" fillId="0" borderId="0" xfId="179" applyNumberFormat="1" applyFont="1" applyFill="1" applyAlignment="1" applyProtection="1">
      <alignment horizontal="right" vertical="center"/>
      <protection locked="0"/>
    </xf>
    <xf numFmtId="0" fontId="1" fillId="0" borderId="0" xfId="0" applyFont="1" applyFill="1" applyAlignment="1">
      <alignment horizontal="center" vertical="center" wrapText="1"/>
    </xf>
    <xf numFmtId="0" fontId="2" fillId="0" borderId="0" xfId="179" applyFont="1" applyFill="1" applyBorder="1" applyAlignment="1" applyProtection="1">
      <alignment horizontal="center" vertical="center"/>
      <protection locked="0"/>
    </xf>
    <xf numFmtId="0" fontId="19" fillId="0" borderId="0" xfId="0" applyFont="1" applyFill="1" applyAlignment="1">
      <alignment horizontal="center" vertical="center"/>
    </xf>
    <xf numFmtId="0" fontId="2" fillId="0" borderId="0" xfId="0" applyFont="1" applyFill="1" applyAlignment="1">
      <alignment horizontal="right" vertical="center"/>
    </xf>
    <xf numFmtId="186" fontId="5" fillId="0" borderId="1" xfId="179" applyNumberFormat="1" applyFont="1" applyFill="1" applyBorder="1" applyAlignment="1" applyProtection="1">
      <alignment horizontal="center" vertical="center"/>
      <protection locked="0"/>
    </xf>
    <xf numFmtId="186" fontId="5" fillId="0" borderId="13" xfId="179" applyNumberFormat="1" applyFont="1" applyFill="1" applyBorder="1" applyAlignment="1" applyProtection="1">
      <alignment horizontal="center" vertical="center"/>
      <protection locked="0"/>
    </xf>
    <xf numFmtId="186" fontId="5" fillId="0" borderId="3" xfId="179" applyNumberFormat="1" applyFont="1" applyFill="1" applyBorder="1" applyAlignment="1" applyProtection="1">
      <alignment horizontal="center" vertical="center"/>
      <protection locked="0"/>
    </xf>
    <xf numFmtId="186" fontId="2" fillId="0" borderId="2" xfId="144" applyNumberFormat="1" applyFont="1" applyFill="1" applyBorder="1" applyAlignment="1" applyProtection="1">
      <alignment vertical="center"/>
      <protection locked="0"/>
    </xf>
    <xf numFmtId="210" fontId="2" fillId="0" borderId="1" xfId="179" applyNumberFormat="1" applyFont="1" applyFill="1" applyBorder="1" applyAlignment="1" applyProtection="1">
      <alignment horizontal="center" vertical="center"/>
      <protection locked="0"/>
    </xf>
    <xf numFmtId="193" fontId="2" fillId="0" borderId="8" xfId="179" applyNumberFormat="1" applyFont="1" applyFill="1" applyBorder="1" applyAlignment="1" applyProtection="1">
      <alignment horizontal="right" vertical="center"/>
      <protection locked="0"/>
    </xf>
    <xf numFmtId="193" fontId="2" fillId="0" borderId="13" xfId="179" applyNumberFormat="1" applyFont="1" applyFill="1" applyBorder="1" applyAlignment="1" applyProtection="1">
      <alignment horizontal="left" vertical="center"/>
      <protection locked="0"/>
    </xf>
    <xf numFmtId="193" fontId="2" fillId="0" borderId="3" xfId="179" applyNumberFormat="1" applyFont="1" applyFill="1" applyBorder="1" applyAlignment="1" applyProtection="1">
      <alignment horizontal="left" vertical="center"/>
      <protection locked="0"/>
    </xf>
    <xf numFmtId="193" fontId="2" fillId="0" borderId="1" xfId="179" applyNumberFormat="1" applyFont="1" applyFill="1" applyBorder="1" applyAlignment="1" applyProtection="1">
      <alignment horizontal="right" vertical="center"/>
      <protection locked="0"/>
    </xf>
    <xf numFmtId="186" fontId="2" fillId="0" borderId="14" xfId="179" applyNumberFormat="1" applyFont="1" applyFill="1" applyBorder="1" applyAlignment="1" applyProtection="1">
      <alignment horizontal="left" vertical="center" indent="1"/>
      <protection locked="0"/>
    </xf>
    <xf numFmtId="193" fontId="2" fillId="0" borderId="1" xfId="177" applyNumberFormat="1" applyFont="1" applyFill="1" applyBorder="1" applyAlignment="1" applyProtection="1">
      <alignment horizontal="right" vertical="center"/>
      <protection locked="0"/>
    </xf>
    <xf numFmtId="193" fontId="2" fillId="0" borderId="1" xfId="177" applyNumberFormat="1" applyFont="1" applyFill="1" applyBorder="1" applyAlignment="1" applyProtection="1">
      <alignment horizontal="right" vertical="center" wrapText="1"/>
      <protection locked="0"/>
    </xf>
    <xf numFmtId="193" fontId="2" fillId="0" borderId="2" xfId="177" applyNumberFormat="1" applyFont="1" applyFill="1" applyBorder="1" applyAlignment="1" applyProtection="1">
      <alignment horizontal="right" vertical="center"/>
      <protection locked="0"/>
    </xf>
    <xf numFmtId="186" fontId="5" fillId="0" borderId="14" xfId="179" applyNumberFormat="1" applyFont="1" applyFill="1" applyBorder="1" applyAlignment="1" applyProtection="1">
      <alignment horizontal="center" vertical="center"/>
      <protection locked="0"/>
    </xf>
    <xf numFmtId="193" fontId="5" fillId="0" borderId="3" xfId="179" applyNumberFormat="1" applyFont="1" applyFill="1" applyBorder="1" applyAlignment="1" applyProtection="1">
      <alignment horizontal="center" vertical="center"/>
      <protection locked="0"/>
    </xf>
    <xf numFmtId="186" fontId="2" fillId="0" borderId="14" xfId="179" applyNumberFormat="1" applyFont="1" applyFill="1" applyBorder="1" applyAlignment="1" applyProtection="1">
      <alignment horizontal="left" vertical="center"/>
      <protection locked="0"/>
    </xf>
    <xf numFmtId="193" fontId="2" fillId="0" borderId="2" xfId="179" applyNumberFormat="1" applyFont="1" applyFill="1" applyBorder="1" applyAlignment="1" applyProtection="1">
      <alignment horizontal="left" vertical="center"/>
      <protection locked="0"/>
    </xf>
    <xf numFmtId="186" fontId="2" fillId="0" borderId="1" xfId="179" applyNumberFormat="1" applyFont="1" applyFill="1" applyBorder="1" applyAlignment="1" applyProtection="1">
      <alignment horizontal="left" vertical="center" indent="1"/>
      <protection locked="0"/>
    </xf>
    <xf numFmtId="193" fontId="5" fillId="0" borderId="1" xfId="179" applyNumberFormat="1" applyFont="1" applyFill="1" applyBorder="1" applyAlignment="1" applyProtection="1">
      <alignment horizontal="right" vertical="center"/>
      <protection locked="0"/>
    </xf>
    <xf numFmtId="186" fontId="2" fillId="0" borderId="1" xfId="179" applyNumberFormat="1" applyFont="1" applyFill="1" applyBorder="1" applyAlignment="1" applyProtection="1">
      <alignment horizontal="right" vertical="center"/>
      <protection locked="0"/>
    </xf>
    <xf numFmtId="186" fontId="2" fillId="0" borderId="9" xfId="179" applyNumberFormat="1" applyFont="1" applyFill="1" applyBorder="1" applyAlignment="1" applyProtection="1">
      <alignment horizontal="left" vertical="center" indent="1"/>
      <protection locked="0"/>
    </xf>
    <xf numFmtId="193" fontId="5" fillId="0" borderId="9" xfId="144" applyNumberFormat="1" applyFont="1" applyFill="1" applyBorder="1" applyAlignment="1" applyProtection="1">
      <alignment horizontal="center" vertical="center"/>
      <protection locked="0"/>
    </xf>
    <xf numFmtId="193" fontId="5" fillId="0" borderId="1" xfId="177" applyNumberFormat="1" applyFont="1" applyFill="1" applyBorder="1" applyAlignment="1" applyProtection="1">
      <alignment horizontal="right" vertical="center"/>
      <protection locked="0"/>
    </xf>
    <xf numFmtId="186" fontId="5" fillId="0" borderId="2" xfId="144" applyNumberFormat="1" applyFont="1" applyFill="1" applyBorder="1" applyAlignment="1" applyProtection="1">
      <alignment horizontal="center" vertical="center"/>
      <protection locked="0"/>
    </xf>
    <xf numFmtId="193" fontId="5" fillId="0" borderId="7" xfId="179" applyNumberFormat="1" applyFont="1" applyFill="1" applyBorder="1" applyAlignment="1" applyProtection="1">
      <alignment horizontal="right" vertical="center"/>
      <protection locked="0"/>
    </xf>
    <xf numFmtId="193" fontId="5" fillId="0" borderId="13" xfId="179" applyNumberFormat="1" applyFont="1" applyFill="1" applyBorder="1" applyAlignment="1" applyProtection="1">
      <alignment horizontal="left" vertical="center"/>
      <protection locked="0"/>
    </xf>
    <xf numFmtId="186" fontId="2" fillId="0" borderId="2" xfId="179" applyNumberFormat="1" applyFont="1" applyFill="1" applyBorder="1" applyAlignment="1" applyProtection="1">
      <alignment horizontal="left" vertical="center"/>
      <protection locked="0"/>
    </xf>
    <xf numFmtId="186" fontId="2" fillId="0" borderId="0" xfId="179" applyNumberFormat="1" applyFont="1" applyFill="1" applyBorder="1" applyAlignment="1" applyProtection="1">
      <alignment horizontal="left" vertical="center"/>
      <protection locked="0"/>
    </xf>
    <xf numFmtId="210" fontId="2" fillId="0" borderId="0" xfId="179" applyNumberFormat="1" applyFont="1" applyFill="1" applyAlignment="1" applyProtection="1">
      <alignment horizontal="left" vertical="center"/>
      <protection locked="0"/>
    </xf>
    <xf numFmtId="193" fontId="2" fillId="0" borderId="1" xfId="179" applyNumberFormat="1" applyFont="1" applyFill="1" applyBorder="1" applyAlignment="1" applyProtection="1">
      <alignment horizontal="left" vertical="center"/>
      <protection locked="0"/>
    </xf>
    <xf numFmtId="193" fontId="2" fillId="0" borderId="7" xfId="177" applyNumberFormat="1" applyFont="1" applyFill="1" applyBorder="1" applyAlignment="1" applyProtection="1">
      <alignment horizontal="right" vertical="center"/>
      <protection locked="0"/>
    </xf>
    <xf numFmtId="193" fontId="5" fillId="0" borderId="1" xfId="179" applyNumberFormat="1" applyFont="1" applyFill="1" applyBorder="1" applyAlignment="1" applyProtection="1">
      <alignment horizontal="left" vertical="center"/>
      <protection locked="0"/>
    </xf>
    <xf numFmtId="193" fontId="5" fillId="0" borderId="1" xfId="177" applyNumberFormat="1" applyFont="1" applyFill="1" applyBorder="1" applyAlignment="1" applyProtection="1">
      <alignment horizontal="left" vertical="center"/>
      <protection locked="0"/>
    </xf>
  </cellXfs>
  <cellStyles count="215">
    <cellStyle name="常规" xfId="0" builtinId="0"/>
    <cellStyle name="货币[0]" xfId="1" builtinId="7"/>
    <cellStyle name="20% - 强调文字颜色 3" xfId="2" builtinId="38"/>
    <cellStyle name="输入" xfId="3" builtinId="20"/>
    <cellStyle name="货币" xfId="4" builtinId="4"/>
    <cellStyle name="Normalny_Arkusz1" xfId="5"/>
    <cellStyle name="args.style"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Entered" xfId="16"/>
    <cellStyle name="60% - 强调文字颜色 2" xfId="17" builtinId="36"/>
    <cellStyle name="标题 4" xfId="18" builtinId="19"/>
    <cellStyle name="警告文本" xfId="19" builtinId="11"/>
    <cellStyle name="_ET_STYLE_NoName_00_" xfId="20"/>
    <cellStyle name="标题" xfId="21" builtinId="15"/>
    <cellStyle name="解释性文本" xfId="22" builtinId="53"/>
    <cellStyle name="一般_NEGS" xfId="23"/>
    <cellStyle name="标题 1" xfId="24" builtinId="16"/>
    <cellStyle name="InputArea" xfId="25"/>
    <cellStyle name="_ET_STYLE_NoName_00_ 2" xfId="26"/>
    <cellStyle name="0,0_x000d__x000a_NA_x000d__x000a_" xfId="27"/>
    <cellStyle name="标题 2" xfId="28" builtinId="17"/>
    <cellStyle name="_long term loan - others 300504_(中企华)审计评估联合申报明细表.V1" xfId="29"/>
    <cellStyle name="60% - 强调文字颜色 1" xfId="30" builtinId="32"/>
    <cellStyle name="标题 3" xfId="31" builtinId="18"/>
    <cellStyle name="??_0N-HANDLING " xfId="32"/>
    <cellStyle name="60% - 强调文字颜色 4" xfId="33" builtinId="44"/>
    <cellStyle name="输出" xfId="34" builtinId="21"/>
    <cellStyle name="霓付 [0]_97MBO" xfId="35"/>
    <cellStyle name="@_text" xfId="36"/>
    <cellStyle name="_KPMG original version_(中企华)审计评估联合申报明细表.V1" xfId="37"/>
    <cellStyle name="计算" xfId="38" builtinId="22"/>
    <cellStyle name="?? 2" xfId="39"/>
    <cellStyle name="检查单元格" xfId="40" builtinId="23"/>
    <cellStyle name="强调文字颜色 2" xfId="41" builtinId="33"/>
    <cellStyle name="_long term loan - others 300504" xfId="42"/>
    <cellStyle name="20% - 强调文字颜色 6" xfId="43" builtinId="50"/>
    <cellStyle name="链接单元格" xfId="44" builtinId="24"/>
    <cellStyle name="汇总" xfId="45" builtinId="25"/>
    <cellStyle name="好" xfId="46" builtinId="26"/>
    <cellStyle name="适中" xfId="47" builtinId="28"/>
    <cellStyle name="20% - 强调文字颜色 5" xfId="48" builtinId="46"/>
    <cellStyle name="强调文字颜色 1" xfId="49" builtinId="29"/>
    <cellStyle name="20% - 强调文字颜色 1" xfId="50" builtinId="30"/>
    <cellStyle name="?? [0] 2" xfId="51"/>
    <cellStyle name="40% - 强调文字颜色 1" xfId="52" builtinId="31"/>
    <cellStyle name="20% - 强调文字颜色 2" xfId="53" builtinId="34"/>
    <cellStyle name="40% - 强调文字颜色 2" xfId="54" builtinId="35"/>
    <cellStyle name="千位分隔[0] 2" xfId="55"/>
    <cellStyle name="强调文字颜色 3" xfId="56" builtinId="37"/>
    <cellStyle name="PSChar" xfId="57"/>
    <cellStyle name="_Part III.200406.Loan and Liabilities details.(Site Name)_Shenhua PBC package 050530" xfId="58"/>
    <cellStyle name="强调文字颜色 4" xfId="59" builtinId="41"/>
    <cellStyle name="20% - 强调文字颜色 4" xfId="60" builtinId="42"/>
    <cellStyle name="40% - 强调文字颜色 4" xfId="61" builtinId="43"/>
    <cellStyle name="强调文字颜色 5" xfId="62" builtinId="45"/>
    <cellStyle name="40% - 强调文字颜色 5" xfId="63" builtinId="47"/>
    <cellStyle name="60% - 强调文字颜色 5" xfId="64" builtinId="48"/>
    <cellStyle name="_KPMG original version_附件1：审计评估联合申报明细表" xfId="65"/>
    <cellStyle name="强调文字颜色 6" xfId="66" builtinId="49"/>
    <cellStyle name="千位_ 应交税金审定表" xfId="67"/>
    <cellStyle name="40% - 强调文字颜色 6" xfId="68" builtinId="51"/>
    <cellStyle name="60% - 强调文字颜色 6" xfId="69" builtinId="52"/>
    <cellStyle name="??" xfId="70"/>
    <cellStyle name="?? [0]" xfId="71"/>
    <cellStyle name="_CBRE明细表" xfId="72"/>
    <cellStyle name="_(中企华)审计评估联合申报明细表.V1" xfId="73"/>
    <cellStyle name="Model" xfId="74"/>
    <cellStyle name="Column$Headings" xfId="75"/>
    <cellStyle name="_CBRE明细表 2" xfId="76"/>
    <cellStyle name="_KPMG original version" xfId="77"/>
    <cellStyle name="_long term loan - others 300504_KPMG original version" xfId="78"/>
    <cellStyle name="_long term loan - others 300504_KPMG original version_(中企华)审计评估联合申报明细表.V1" xfId="79"/>
    <cellStyle name="_long term loan - others 300504_KPMG original version_附件1：审计评估联合申报明细表" xfId="80"/>
    <cellStyle name="常规_评估明细表（申报）" xfId="81"/>
    <cellStyle name="_long term loan - others 300504_Shenhua PBC package 050530" xfId="82"/>
    <cellStyle name="_long term loan - others 300504_Shenhua PBC package 050530_(中企华)审计评估联合申报明细表.V1" xfId="83"/>
    <cellStyle name="{Thousand}" xfId="84"/>
    <cellStyle name="_long term loan - others 300504_Shenhua PBC package 050530_附件1：审计评估联合申报明细表" xfId="85"/>
    <cellStyle name="_long term loan - others 300504_附件1：审计评估联合申报明细表" xfId="86"/>
    <cellStyle name="_long term loan - others 300504_审计调查表.V3" xfId="87"/>
    <cellStyle name="_Part III.200406.Loan and Liabilities details.(Site Name)" xfId="88"/>
    <cellStyle name="_Part III.200406.Loan and Liabilities details.(Site Name)_(中企华)审计评估联合申报明细表.V1" xfId="89"/>
    <cellStyle name="_Part III.200406.Loan and Liabilities details.(Site Name)_KPMG original version" xfId="90"/>
    <cellStyle name="_Part III.200406.Loan and Liabilities details.(Site Name)_KPMG original version_(中企华)审计评估联合申报明细表.V1" xfId="91"/>
    <cellStyle name="_Part III.200406.Loan and Liabilities details.(Site Name)_KPMG original version_附件1：审计评估联合申报明细表" xfId="92"/>
    <cellStyle name="_Part III.200406.Loan and Liabilities details.(Site Name)_Shenhua PBC package 050530_(中企华)审计评估联合申报明细表.V1" xfId="93"/>
    <cellStyle name="entry box" xfId="94"/>
    <cellStyle name="_Part III.200406.Loan and Liabilities details.(Site Name)_Shenhua PBC package 050530_附件1：审计评估联合申报明细表" xfId="95"/>
    <cellStyle name="_Part III.200406.Loan and Liabilities details.(Site Name)_附件1：审计评估联合申报明细表" xfId="96"/>
    <cellStyle name="千位分隔 2" xfId="97"/>
    <cellStyle name="_Part III.200406.Loan and Liabilities details.(Site Name)_审计调查表.V3" xfId="98"/>
    <cellStyle name="_Shenhua PBC package 050530" xfId="99"/>
    <cellStyle name="_Shenhua PBC package 050530_(中企华)审计评估联合申报明细表.V1" xfId="100"/>
    <cellStyle name="_Shenhua PBC package 050530_附件1：审计评估联合申报明细表" xfId="101"/>
    <cellStyle name="_房屋建筑评估申报表" xfId="102"/>
    <cellStyle name="_附件1：审计评估联合申报明细表" xfId="103"/>
    <cellStyle name="_审计调查表.V3" xfId="104"/>
    <cellStyle name="_文函专递0211-施工企业调查表（附件）" xfId="105"/>
    <cellStyle name="{Comma [0]}" xfId="106"/>
    <cellStyle name="{Comma}" xfId="107"/>
    <cellStyle name="{Date}" xfId="108"/>
    <cellStyle name="钎霖_laroux" xfId="109"/>
    <cellStyle name="per.style" xfId="110"/>
    <cellStyle name="{Thousand [0]}" xfId="111"/>
    <cellStyle name="{Month}" xfId="112"/>
    <cellStyle name="{Percent}" xfId="113"/>
    <cellStyle name="{Z'0000(1 dec)}" xfId="114"/>
    <cellStyle name="{Z'0000(4 dec)}" xfId="115"/>
    <cellStyle name="Grey" xfId="116"/>
    <cellStyle name="Column_Title" xfId="117"/>
    <cellStyle name="0,0_x000d__x000a_NA_x000d__x000a_ 2" xfId="118"/>
    <cellStyle name="3232" xfId="119"/>
    <cellStyle name="Calc Currency (0)" xfId="120"/>
    <cellStyle name="烹拳 [0]_97MBO" xfId="121"/>
    <cellStyle name="Calc Currency (0) 2" xfId="122"/>
    <cellStyle name="Comma  - Style3" xfId="123"/>
    <cellStyle name="category" xfId="124"/>
    <cellStyle name="Column Headings" xfId="125"/>
    <cellStyle name="Column$Headings 2" xfId="126"/>
    <cellStyle name="Comma  - Style1" xfId="127"/>
    <cellStyle name="Milliers_!!!GO" xfId="128"/>
    <cellStyle name="Comma  - Style2" xfId="129"/>
    <cellStyle name="Comma  - Style4" xfId="130"/>
    <cellStyle name="Comma  - Style5" xfId="131"/>
    <cellStyle name="Comma  - Style6" xfId="132"/>
    <cellStyle name="Comma  - Style7" xfId="133"/>
    <cellStyle name="Comma  - Style8" xfId="134"/>
    <cellStyle name="Comma [0]_laroux" xfId="135"/>
    <cellStyle name="Comma_02(2003.12.31 PBC package.040304)" xfId="136"/>
    <cellStyle name="comma-d" xfId="137"/>
    <cellStyle name="Copied" xfId="138"/>
    <cellStyle name="COST1" xfId="139"/>
    <cellStyle name="Monétaire_!!!GO" xfId="140"/>
    <cellStyle name="Currency [0]_353HHC" xfId="141"/>
    <cellStyle name="Currency_353HHC" xfId="142"/>
    <cellStyle name="Date" xfId="143"/>
    <cellStyle name="常规_基本情况" xfId="144"/>
    <cellStyle name="Euro" xfId="145"/>
    <cellStyle name="Input Cells 2" xfId="146"/>
    <cellStyle name="e鯪9Y_x000b_" xfId="147"/>
    <cellStyle name="Format Number Column" xfId="148"/>
    <cellStyle name="千位分隔 2 2" xfId="149"/>
    <cellStyle name="gcd" xfId="150"/>
    <cellStyle name="千分位_ 白土" xfId="151"/>
    <cellStyle name="HEADER" xfId="152"/>
    <cellStyle name="常规_评估空白套表1" xfId="153"/>
    <cellStyle name="Header1" xfId="154"/>
    <cellStyle name="Header2" xfId="155"/>
    <cellStyle name="Input [yellow]" xfId="156"/>
    <cellStyle name="Input Cells" xfId="157"/>
    <cellStyle name="KPMG Heading 1" xfId="158"/>
    <cellStyle name="KPMG Heading 2" xfId="159"/>
    <cellStyle name="KPMG Heading 3" xfId="160"/>
    <cellStyle name="KPMG Heading 4" xfId="161"/>
    <cellStyle name="KPMG Normal" xfId="162"/>
    <cellStyle name="KPMG Normal Text" xfId="163"/>
    <cellStyle name="常规 2" xfId="164"/>
    <cellStyle name="Lines Fill" xfId="165"/>
    <cellStyle name="常规 2 2" xfId="166"/>
    <cellStyle name="Lines Fill 2" xfId="167"/>
    <cellStyle name="Linked Cells" xfId="168"/>
    <cellStyle name="Linked Cells 2" xfId="169"/>
    <cellStyle name="Milliers [0]_!!!GO" xfId="170"/>
    <cellStyle name="常规 4" xfId="171"/>
    <cellStyle name="Monétaire [0]_!!!GO" xfId="172"/>
    <cellStyle name="New Times Roman" xfId="173"/>
    <cellStyle name="no dec" xfId="174"/>
    <cellStyle name="Normal - Style1" xfId="175"/>
    <cellStyle name="Normal - Style1 2" xfId="176"/>
    <cellStyle name="Normal_0105第二套审计报表定稿" xfId="177"/>
    <cellStyle name="통화 [0]_BOILER-CO1" xfId="178"/>
    <cellStyle name="Normal_廣朹廣電 shenjibaobiao 31.12.2000 (revised on 7.3.02)" xfId="179"/>
    <cellStyle name="Œ…‹æØ‚è [0.00]_Region Orders (2)" xfId="180"/>
    <cellStyle name="Œ…‹æØ‚è_Region Orders (2)" xfId="181"/>
    <cellStyle name="Percent [2]" xfId="182"/>
    <cellStyle name="Percent_PICC package Sept2002 (V120021005)1" xfId="183"/>
    <cellStyle name="Prefilled" xfId="184"/>
    <cellStyle name="pricing" xfId="185"/>
    <cellStyle name="RevList" xfId="186"/>
    <cellStyle name="RevList 2" xfId="187"/>
    <cellStyle name="Sheet Head" xfId="188"/>
    <cellStyle name="style" xfId="189"/>
    <cellStyle name="style1" xfId="190"/>
    <cellStyle name="style2" xfId="191"/>
    <cellStyle name="subhead" xfId="192"/>
    <cellStyle name="Subtotal" xfId="193"/>
    <cellStyle name="百分比 2 2" xfId="194"/>
    <cellStyle name="常规 2 2 2" xfId="195"/>
    <cellStyle name="常规 3" xfId="196"/>
    <cellStyle name="常规 5" xfId="197"/>
    <cellStyle name="常规_存货" xfId="198"/>
    <cellStyle name="常规_中评协(2008)218号" xfId="199"/>
    <cellStyle name="超链接 2 2" xfId="200"/>
    <cellStyle name="分级显示行_1_4附件二凯旋评估表" xfId="201"/>
    <cellStyle name="公司标准表" xfId="202"/>
    <cellStyle name="公司标准表 2" xfId="203"/>
    <cellStyle name="霓付_97MBO" xfId="204"/>
    <cellStyle name="烹拳_97MBO" xfId="205"/>
    <cellStyle name="普通_ 白土" xfId="206"/>
    <cellStyle name="千分位[0]_ 白土" xfId="207"/>
    <cellStyle name="千位[0]_ 应交税金审定表" xfId="208"/>
    <cellStyle name="千位分隔[0] 2 2" xfId="209"/>
    <cellStyle name="资产" xfId="210"/>
    <cellStyle name="콤마 [0]_BOILER-CO1" xfId="211"/>
    <cellStyle name="콤마_BOILER-CO1" xfId="212"/>
    <cellStyle name="통화_BOILER-CO1" xfId="213"/>
    <cellStyle name="표준_0N-HANDLING " xfId="21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0" Type="http://schemas.openxmlformats.org/officeDocument/2006/relationships/sharedStrings" Target="sharedStrings.xml"/><Relationship Id="rId9" Type="http://schemas.openxmlformats.org/officeDocument/2006/relationships/worksheet" Target="worksheets/sheet9.xml"/><Relationship Id="rId89" Type="http://schemas.openxmlformats.org/officeDocument/2006/relationships/styles" Target="styles.xml"/><Relationship Id="rId88" Type="http://schemas.openxmlformats.org/officeDocument/2006/relationships/theme" Target="theme/theme1.xml"/><Relationship Id="rId87" Type="http://schemas.openxmlformats.org/officeDocument/2006/relationships/externalLink" Target="externalLinks/externalLink1.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47</xdr:row>
      <xdr:rowOff>0</xdr:rowOff>
    </xdr:from>
    <xdr:to>
      <xdr:col>3</xdr:col>
      <xdr:colOff>76200</xdr:colOff>
      <xdr:row>48</xdr:row>
      <xdr:rowOff>9525</xdr:rowOff>
    </xdr:to>
    <xdr:sp>
      <xdr:nvSpPr>
        <xdr:cNvPr id="62492" name="Text Box 1"/>
        <xdr:cNvSpPr txBox="1">
          <a:spLocks noChangeArrowheads="1"/>
        </xdr:cNvSpPr>
      </xdr:nvSpPr>
      <xdr:spPr>
        <a:xfrm>
          <a:off x="3314700" y="12107545"/>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y%20job\&#20013;&#21270;&#33647;&#21697;\WINDOWS\Desktop\&#33487;&#24030;&#33647;&#19994;&#35780;&#20272;\&#21830;&#26631;&#35780;&#20272;&#36164;&#26009;-&#22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收入"/>
      <sheetName val="成本"/>
      <sheetName val="营业费用"/>
      <sheetName val="管理费用"/>
      <sheetName val="财务费用"/>
      <sheetName val="资本性支出"/>
      <sheetName val="XL4Poppy"/>
      <sheetName val="WC"/>
      <sheetName val="Capex"/>
      <sheetName val="DCF2"/>
      <sheetName val="Sale"/>
      <sheetName val="商标评估资料-填表"/>
      <sheetName val="#REF"/>
      <sheetName val="G&am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41.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comments" Target="../comments17.xml"/></Relationships>
</file>

<file path=xl/worksheets/_rels/sheet42.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comments" Target="../comments18.xml"/></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comments" Target="../comments19.xml"/></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comments" Target="../comments20.xml"/></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comments" Target="../comments21.xml"/></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comments" Target="../comments22.xml"/></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comments" Target="../comments23.xml"/></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comments" Target="../comments24.xml"/></Relationships>
</file>

<file path=xl/worksheets/_rels/sheet50.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comments" Target="../comments25.xml"/></Relationships>
</file>

<file path=xl/worksheets/_rels/sheet51.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comments" Target="../comments26.xml"/></Relationships>
</file>

<file path=xl/worksheets/_rels/sheet52.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comments" Target="../comments27.xml"/></Relationships>
</file>

<file path=xl/worksheets/_rels/sheet53.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comments" Target="../comments28.xml"/></Relationships>
</file>

<file path=xl/worksheets/_rels/sheet56.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comments" Target="../comments29.xml"/></Relationships>
</file>

<file path=xl/worksheets/_rels/sheet57.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comments" Target="../comments30.xml"/></Relationships>
</file>

<file path=xl/worksheets/_rels/sheet58.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comments" Target="../comments31.xml"/></Relationships>
</file>

<file path=xl/worksheets/_rels/sheet59.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comments" Target="../comments32.xml"/></Relationships>
</file>

<file path=xl/worksheets/_rels/sheet60.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comments" Target="../comments33.xml"/></Relationships>
</file>

<file path=xl/worksheets/_rels/sheet61.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comments" Target="../comments34.xml"/></Relationships>
</file>

<file path=xl/worksheets/_rels/sheet63.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comments" Target="../comments35.xml"/></Relationships>
</file>

<file path=xl/worksheets/_rels/sheet65.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comments" Target="../comments36.xml"/></Relationships>
</file>

<file path=xl/worksheets/_rels/sheet66.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comments" Target="../comments37.xml"/></Relationships>
</file>

<file path=xl/worksheets/_rels/sheet68.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comments" Target="../comments38.xml"/></Relationships>
</file>

<file path=xl/worksheets/_rels/sheet69.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comments" Target="../comments39.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70.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comments" Target="../comments40.xml"/></Relationships>
</file>

<file path=xl/worksheets/_rels/sheet72.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comments" Target="../comments41.xml"/></Relationships>
</file>

<file path=xl/worksheets/_rels/sheet73.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comments" Target="../comments42.xml"/></Relationships>
</file>

<file path=xl/worksheets/_rels/sheet74.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comments" Target="../comments43.xml"/></Relationships>
</file>

<file path=xl/worksheets/_rels/sheet76.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comments" Target="../comments44.xml"/></Relationships>
</file>

<file path=xl/worksheets/_rels/sheet79.xml.rels><?xml version="1.0" encoding="UTF-8" standalone="yes"?>
<Relationships xmlns="http://schemas.openxmlformats.org/package/2006/relationships"><Relationship Id="rId2" Type="http://schemas.openxmlformats.org/officeDocument/2006/relationships/vmlDrawing" Target="../drawings/vmlDrawing45.vml"/><Relationship Id="rId1" Type="http://schemas.openxmlformats.org/officeDocument/2006/relationships/comments" Target="../comments45.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82.xml.rels><?xml version="1.0" encoding="UTF-8" standalone="yes"?>
<Relationships xmlns="http://schemas.openxmlformats.org/package/2006/relationships"><Relationship Id="rId2" Type="http://schemas.openxmlformats.org/officeDocument/2006/relationships/vmlDrawing" Target="../drawings/vmlDrawing46.vml"/><Relationship Id="rId1" Type="http://schemas.openxmlformats.org/officeDocument/2006/relationships/comments" Target="../comments46.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47"/>
  <sheetViews>
    <sheetView view="pageBreakPreview" zoomScaleNormal="100" topLeftCell="A12" workbookViewId="0">
      <selection activeCell="L45" sqref="L45"/>
    </sheetView>
  </sheetViews>
  <sheetFormatPr defaultColWidth="7" defaultRowHeight="18" customHeight="1"/>
  <cols>
    <col min="1" max="1" width="21.875" style="341" customWidth="1"/>
    <col min="2" max="2" width="4.5" style="342" customWidth="1"/>
    <col min="3" max="4" width="17.125" style="343" customWidth="1"/>
    <col min="5" max="5" width="6.625" style="341" customWidth="1"/>
    <col min="6" max="6" width="23.625" style="341" customWidth="1"/>
    <col min="7" max="7" width="4.625" style="342" customWidth="1"/>
    <col min="8" max="9" width="20.5" style="343" customWidth="1"/>
    <col min="10" max="10" width="16.625" style="341" customWidth="1"/>
    <col min="11" max="16384" width="7" style="341"/>
  </cols>
  <sheetData>
    <row r="1" s="336" customFormat="1" ht="24.95" customHeight="1" spans="1:10">
      <c r="A1" s="344" t="s">
        <v>0</v>
      </c>
      <c r="B1" s="344"/>
      <c r="C1" s="344"/>
      <c r="D1" s="344"/>
      <c r="E1" s="344"/>
      <c r="F1" s="344"/>
      <c r="G1" s="344"/>
      <c r="H1" s="344"/>
      <c r="I1" s="344"/>
      <c r="J1" s="344"/>
    </row>
    <row r="2" s="337" customFormat="1" customHeight="1" spans="1:10">
      <c r="A2" s="345" t="e">
        <f>CONCATENATE(#REF!,#REF!,#REF!,#REF!,#REF!,#REF!)</f>
        <v>#REF!</v>
      </c>
      <c r="B2" s="345"/>
      <c r="C2" s="345"/>
      <c r="D2" s="345"/>
      <c r="E2" s="345"/>
      <c r="F2" s="345"/>
      <c r="G2" s="345"/>
      <c r="H2" s="345"/>
      <c r="I2" s="345"/>
      <c r="J2" s="345"/>
    </row>
    <row r="3" s="338" customFormat="1" ht="23.25" customHeight="1" spans="1:10">
      <c r="A3" s="127" t="e">
        <f>"编制单位:"&amp;#REF!</f>
        <v>#REF!</v>
      </c>
      <c r="B3" s="346"/>
      <c r="F3" s="347"/>
      <c r="J3" s="338" t="s">
        <v>1</v>
      </c>
    </row>
    <row r="4" s="339" customFormat="1" ht="24.95" customHeight="1" spans="1:10">
      <c r="A4" s="348" t="s">
        <v>2</v>
      </c>
      <c r="B4" s="348" t="s">
        <v>3</v>
      </c>
      <c r="C4" s="348" t="s">
        <v>4</v>
      </c>
      <c r="D4" s="348" t="s">
        <v>5</v>
      </c>
      <c r="E4" s="349" t="s">
        <v>6</v>
      </c>
      <c r="F4" s="350" t="s">
        <v>7</v>
      </c>
      <c r="G4" s="348" t="s">
        <v>3</v>
      </c>
      <c r="H4" s="348" t="s">
        <v>4</v>
      </c>
      <c r="I4" s="348" t="s">
        <v>5</v>
      </c>
      <c r="J4" s="348" t="s">
        <v>6</v>
      </c>
    </row>
    <row r="5" s="340" customFormat="1" ht="20.1" customHeight="1" spans="1:10">
      <c r="A5" s="351" t="s">
        <v>8</v>
      </c>
      <c r="B5" s="352">
        <v>1</v>
      </c>
      <c r="C5" s="353"/>
      <c r="D5" s="353"/>
      <c r="E5" s="354"/>
      <c r="F5" s="355" t="s">
        <v>9</v>
      </c>
      <c r="G5" s="352">
        <v>37</v>
      </c>
      <c r="H5" s="356"/>
      <c r="I5" s="356"/>
      <c r="J5" s="377"/>
    </row>
    <row r="6" s="340" customFormat="1" ht="20.1" customHeight="1" spans="1:10">
      <c r="A6" s="357" t="s">
        <v>10</v>
      </c>
      <c r="B6" s="352">
        <v>2</v>
      </c>
      <c r="C6" s="358"/>
      <c r="D6" s="358"/>
      <c r="E6" s="354"/>
      <c r="F6" s="357" t="s">
        <v>11</v>
      </c>
      <c r="G6" s="352">
        <v>38</v>
      </c>
      <c r="H6" s="358"/>
      <c r="I6" s="358"/>
      <c r="J6" s="377"/>
    </row>
    <row r="7" s="340" customFormat="1" ht="20.1" customHeight="1" spans="1:10">
      <c r="A7" s="357" t="s">
        <v>12</v>
      </c>
      <c r="B7" s="352">
        <v>3</v>
      </c>
      <c r="C7" s="358"/>
      <c r="D7" s="358"/>
      <c r="E7" s="354"/>
      <c r="F7" s="357" t="s">
        <v>13</v>
      </c>
      <c r="G7" s="352">
        <v>39</v>
      </c>
      <c r="H7" s="358"/>
      <c r="I7" s="358"/>
      <c r="J7" s="377"/>
    </row>
    <row r="8" s="340" customFormat="1" ht="20.1" customHeight="1" spans="1:10">
      <c r="A8" s="357" t="s">
        <v>14</v>
      </c>
      <c r="B8" s="352">
        <v>4</v>
      </c>
      <c r="C8" s="358"/>
      <c r="D8" s="358"/>
      <c r="E8" s="354"/>
      <c r="F8" s="357" t="s">
        <v>15</v>
      </c>
      <c r="G8" s="352">
        <v>40</v>
      </c>
      <c r="H8" s="358"/>
      <c r="I8" s="358"/>
      <c r="J8" s="377"/>
    </row>
    <row r="9" s="340" customFormat="1" ht="20.1" customHeight="1" spans="1:10">
      <c r="A9" s="357" t="s">
        <v>16</v>
      </c>
      <c r="B9" s="352">
        <v>5</v>
      </c>
      <c r="C9" s="358"/>
      <c r="D9" s="358"/>
      <c r="E9" s="354"/>
      <c r="F9" s="357" t="s">
        <v>17</v>
      </c>
      <c r="G9" s="352">
        <v>41</v>
      </c>
      <c r="H9" s="358"/>
      <c r="I9" s="358"/>
      <c r="J9" s="377"/>
    </row>
    <row r="10" s="340" customFormat="1" ht="20.1" customHeight="1" spans="1:10">
      <c r="A10" s="357" t="s">
        <v>18</v>
      </c>
      <c r="B10" s="352">
        <v>6</v>
      </c>
      <c r="C10" s="358"/>
      <c r="D10" s="358"/>
      <c r="E10" s="354"/>
      <c r="F10" s="357" t="s">
        <v>19</v>
      </c>
      <c r="G10" s="352">
        <v>42</v>
      </c>
      <c r="H10" s="358"/>
      <c r="I10" s="358"/>
      <c r="J10" s="377"/>
    </row>
    <row r="11" s="340" customFormat="1" ht="20.1" customHeight="1" spans="1:10">
      <c r="A11" s="357" t="s">
        <v>20</v>
      </c>
      <c r="B11" s="352">
        <v>7</v>
      </c>
      <c r="C11" s="358"/>
      <c r="D11" s="358"/>
      <c r="E11" s="354"/>
      <c r="F11" s="357" t="s">
        <v>21</v>
      </c>
      <c r="G11" s="352">
        <v>43</v>
      </c>
      <c r="H11" s="358"/>
      <c r="I11" s="358"/>
      <c r="J11" s="377"/>
    </row>
    <row r="12" s="340" customFormat="1" ht="20.1" customHeight="1" spans="1:10">
      <c r="A12" s="357" t="s">
        <v>22</v>
      </c>
      <c r="B12" s="352">
        <v>8</v>
      </c>
      <c r="C12" s="356"/>
      <c r="D12" s="356"/>
      <c r="E12" s="354"/>
      <c r="F12" s="357" t="s">
        <v>23</v>
      </c>
      <c r="G12" s="352">
        <v>44</v>
      </c>
      <c r="H12" s="358"/>
      <c r="I12" s="358"/>
      <c r="J12" s="377"/>
    </row>
    <row r="13" s="340" customFormat="1" ht="20.1" customHeight="1" spans="1:10">
      <c r="A13" s="357" t="s">
        <v>24</v>
      </c>
      <c r="B13" s="352">
        <v>9</v>
      </c>
      <c r="C13" s="356"/>
      <c r="D13" s="356"/>
      <c r="E13" s="354"/>
      <c r="F13" s="357" t="s">
        <v>25</v>
      </c>
      <c r="G13" s="352">
        <v>45</v>
      </c>
      <c r="H13" s="358"/>
      <c r="I13" s="358"/>
      <c r="J13" s="377"/>
    </row>
    <row r="14" s="340" customFormat="1" ht="20.1" customHeight="1" spans="1:10">
      <c r="A14" s="357" t="s">
        <v>26</v>
      </c>
      <c r="B14" s="352">
        <v>10</v>
      </c>
      <c r="C14" s="356"/>
      <c r="D14" s="356"/>
      <c r="E14" s="354"/>
      <c r="F14" s="357" t="s">
        <v>27</v>
      </c>
      <c r="G14" s="352">
        <v>46</v>
      </c>
      <c r="H14" s="358"/>
      <c r="I14" s="358"/>
      <c r="J14" s="377"/>
    </row>
    <row r="15" s="340" customFormat="1" ht="20.1" customHeight="1" spans="1:10">
      <c r="A15" s="357" t="s">
        <v>28</v>
      </c>
      <c r="B15" s="352">
        <v>11</v>
      </c>
      <c r="C15" s="356"/>
      <c r="D15" s="356"/>
      <c r="E15" s="354"/>
      <c r="F15" s="357" t="s">
        <v>29</v>
      </c>
      <c r="G15" s="352">
        <v>47</v>
      </c>
      <c r="H15" s="358"/>
      <c r="I15" s="358"/>
      <c r="J15" s="377"/>
    </row>
    <row r="16" s="340" customFormat="1" ht="20.1" customHeight="1" spans="1:10">
      <c r="A16" s="357" t="s">
        <v>30</v>
      </c>
      <c r="B16" s="352">
        <v>12</v>
      </c>
      <c r="C16" s="356"/>
      <c r="D16" s="356"/>
      <c r="E16" s="354"/>
      <c r="F16" s="357" t="s">
        <v>31</v>
      </c>
      <c r="G16" s="352">
        <v>48</v>
      </c>
      <c r="H16" s="359" t="s">
        <v>32</v>
      </c>
      <c r="I16" s="358"/>
      <c r="J16" s="377"/>
    </row>
    <row r="17" s="340" customFormat="1" ht="20.1" customHeight="1" spans="1:10">
      <c r="A17" s="357" t="s">
        <v>33</v>
      </c>
      <c r="B17" s="352">
        <v>13</v>
      </c>
      <c r="C17" s="356"/>
      <c r="D17" s="356"/>
      <c r="E17" s="354"/>
      <c r="F17" s="357" t="s">
        <v>34</v>
      </c>
      <c r="G17" s="352">
        <v>49</v>
      </c>
      <c r="H17" s="358"/>
      <c r="I17" s="378"/>
      <c r="J17" s="377"/>
    </row>
    <row r="18" s="340" customFormat="1" ht="20.1" customHeight="1" spans="1:10">
      <c r="A18" s="357" t="s">
        <v>35</v>
      </c>
      <c r="B18" s="352">
        <v>14</v>
      </c>
      <c r="C18" s="356"/>
      <c r="D18" s="356"/>
      <c r="E18" s="354"/>
      <c r="F18" s="357" t="s">
        <v>36</v>
      </c>
      <c r="G18" s="352">
        <v>50</v>
      </c>
      <c r="H18" s="360"/>
      <c r="I18" s="378"/>
      <c r="J18" s="355"/>
    </row>
    <row r="19" s="340" customFormat="1" ht="20.1" customHeight="1" spans="1:10">
      <c r="A19" s="361" t="s">
        <v>37</v>
      </c>
      <c r="B19" s="352">
        <v>15</v>
      </c>
      <c r="C19" s="356">
        <f>SUM(C6:C18)</f>
        <v>0</v>
      </c>
      <c r="D19" s="356">
        <f>SUM(D6:D18)</f>
        <v>0</v>
      </c>
      <c r="E19" s="354"/>
      <c r="F19" s="362" t="s">
        <v>38</v>
      </c>
      <c r="G19" s="352">
        <v>51</v>
      </c>
      <c r="H19" s="358">
        <f>SUM(H6:H18)</f>
        <v>0</v>
      </c>
      <c r="I19" s="358">
        <f>SUM(I6:I18)</f>
        <v>0</v>
      </c>
      <c r="J19" s="355"/>
    </row>
    <row r="20" s="340" customFormat="1" ht="20.1" customHeight="1" spans="1:10">
      <c r="A20" s="363" t="s">
        <v>39</v>
      </c>
      <c r="B20" s="352">
        <v>16</v>
      </c>
      <c r="C20" s="358"/>
      <c r="D20" s="358"/>
      <c r="E20" s="354"/>
      <c r="F20" s="355" t="s">
        <v>40</v>
      </c>
      <c r="G20" s="352">
        <v>52</v>
      </c>
      <c r="H20" s="358"/>
      <c r="I20" s="358"/>
      <c r="J20" s="377"/>
    </row>
    <row r="21" s="340" customFormat="1" ht="20.1" customHeight="1" spans="1:10">
      <c r="A21" s="357" t="s">
        <v>41</v>
      </c>
      <c r="B21" s="352">
        <v>17</v>
      </c>
      <c r="C21" s="356"/>
      <c r="D21" s="356"/>
      <c r="E21" s="354"/>
      <c r="F21" s="355" t="s">
        <v>42</v>
      </c>
      <c r="G21" s="352">
        <v>53</v>
      </c>
      <c r="H21" s="358"/>
      <c r="I21" s="358"/>
      <c r="J21" s="377"/>
    </row>
    <row r="22" s="340" customFormat="1" ht="20.1" customHeight="1" spans="1:10">
      <c r="A22" s="357" t="s">
        <v>43</v>
      </c>
      <c r="B22" s="352">
        <v>18</v>
      </c>
      <c r="C22" s="356"/>
      <c r="D22" s="356"/>
      <c r="E22" s="354"/>
      <c r="F22" s="357" t="s">
        <v>44</v>
      </c>
      <c r="G22" s="352">
        <v>54</v>
      </c>
      <c r="H22" s="358"/>
      <c r="I22" s="358"/>
      <c r="J22" s="377"/>
    </row>
    <row r="23" s="340" customFormat="1" ht="20.1" customHeight="1" spans="1:10">
      <c r="A23" s="357" t="s">
        <v>45</v>
      </c>
      <c r="B23" s="352">
        <v>19</v>
      </c>
      <c r="C23" s="356"/>
      <c r="D23" s="356"/>
      <c r="E23" s="364"/>
      <c r="F23" s="365" t="s">
        <v>46</v>
      </c>
      <c r="G23" s="352">
        <v>55</v>
      </c>
      <c r="H23" s="358"/>
      <c r="I23" s="358"/>
      <c r="J23" s="377"/>
    </row>
    <row r="24" s="340" customFormat="1" ht="20.1" customHeight="1" spans="1:10">
      <c r="A24" s="357" t="s">
        <v>47</v>
      </c>
      <c r="B24" s="352">
        <v>20</v>
      </c>
      <c r="C24" s="356"/>
      <c r="D24" s="356"/>
      <c r="E24" s="354"/>
      <c r="F24" s="357" t="s">
        <v>48</v>
      </c>
      <c r="G24" s="352">
        <v>56</v>
      </c>
      <c r="H24" s="358"/>
      <c r="I24" s="358"/>
      <c r="J24" s="377"/>
    </row>
    <row r="25" s="340" customFormat="1" ht="20.1" customHeight="1" spans="1:10">
      <c r="A25" s="357" t="s">
        <v>49</v>
      </c>
      <c r="B25" s="352">
        <v>21</v>
      </c>
      <c r="C25" s="356"/>
      <c r="D25" s="356"/>
      <c r="E25" s="354"/>
      <c r="F25" s="357" t="s">
        <v>50</v>
      </c>
      <c r="G25" s="352">
        <v>57</v>
      </c>
      <c r="H25" s="358"/>
      <c r="I25" s="358"/>
      <c r="J25" s="377"/>
    </row>
    <row r="26" s="340" customFormat="1" ht="20.1" customHeight="1" spans="1:10">
      <c r="A26" s="357" t="s">
        <v>51</v>
      </c>
      <c r="B26" s="352">
        <v>22</v>
      </c>
      <c r="C26" s="356"/>
      <c r="D26" s="356"/>
      <c r="E26" s="354"/>
      <c r="F26" s="357" t="s">
        <v>52</v>
      </c>
      <c r="G26" s="352">
        <v>58</v>
      </c>
      <c r="H26" s="358"/>
      <c r="I26" s="358"/>
      <c r="J26" s="377"/>
    </row>
    <row r="27" s="340" customFormat="1" ht="20.1" customHeight="1" spans="1:10">
      <c r="A27" s="357" t="s">
        <v>53</v>
      </c>
      <c r="B27" s="352">
        <v>23</v>
      </c>
      <c r="C27" s="356"/>
      <c r="D27" s="356"/>
      <c r="E27" s="354"/>
      <c r="F27" s="357" t="s">
        <v>54</v>
      </c>
      <c r="G27" s="352">
        <v>59</v>
      </c>
      <c r="H27" s="356"/>
      <c r="I27" s="356"/>
      <c r="J27" s="377"/>
    </row>
    <row r="28" s="340" customFormat="1" ht="20.1" customHeight="1" spans="1:10">
      <c r="A28" s="357" t="s">
        <v>55</v>
      </c>
      <c r="B28" s="352">
        <v>24</v>
      </c>
      <c r="C28" s="356"/>
      <c r="D28" s="356"/>
      <c r="E28" s="354"/>
      <c r="F28" s="357" t="s">
        <v>56</v>
      </c>
      <c r="G28" s="352">
        <v>60</v>
      </c>
      <c r="H28" s="356"/>
      <c r="I28" s="356"/>
      <c r="J28" s="377"/>
    </row>
    <row r="29" s="340" customFormat="1" ht="20.1" customHeight="1" spans="1:10">
      <c r="A29" s="357" t="s">
        <v>57</v>
      </c>
      <c r="B29" s="352">
        <v>25</v>
      </c>
      <c r="C29" s="356"/>
      <c r="D29" s="356"/>
      <c r="E29" s="354"/>
      <c r="F29" s="357" t="s">
        <v>58</v>
      </c>
      <c r="G29" s="352">
        <v>61</v>
      </c>
      <c r="H29" s="356"/>
      <c r="I29" s="356"/>
      <c r="J29" s="377"/>
    </row>
    <row r="30" s="340" customFormat="1" ht="20.1" customHeight="1" spans="1:10">
      <c r="A30" s="357" t="s">
        <v>59</v>
      </c>
      <c r="B30" s="352">
        <v>26</v>
      </c>
      <c r="C30" s="356"/>
      <c r="D30" s="356"/>
      <c r="E30" s="354"/>
      <c r="F30" s="340" t="s">
        <v>60</v>
      </c>
      <c r="G30" s="352">
        <v>62</v>
      </c>
      <c r="J30" s="377"/>
    </row>
    <row r="31" s="340" customFormat="1" ht="20.1" customHeight="1" spans="1:10">
      <c r="A31" s="357" t="s">
        <v>61</v>
      </c>
      <c r="B31" s="352">
        <v>27</v>
      </c>
      <c r="C31" s="356"/>
      <c r="D31" s="356"/>
      <c r="E31" s="354"/>
      <c r="F31" s="362" t="s">
        <v>62</v>
      </c>
      <c r="G31" s="352">
        <v>63</v>
      </c>
      <c r="H31" s="358">
        <f>SUM(H21:H30)-H23-H24</f>
        <v>0</v>
      </c>
      <c r="I31" s="358">
        <f>SUM(I21:I30)-I23-I24</f>
        <v>0</v>
      </c>
      <c r="J31" s="379"/>
    </row>
    <row r="32" s="340" customFormat="1" ht="20.1" customHeight="1" spans="1:10">
      <c r="A32" s="357" t="s">
        <v>63</v>
      </c>
      <c r="B32" s="352">
        <v>28</v>
      </c>
      <c r="C32" s="356"/>
      <c r="D32" s="356"/>
      <c r="E32" s="354"/>
      <c r="F32" s="362" t="s">
        <v>64</v>
      </c>
      <c r="G32" s="352">
        <v>64</v>
      </c>
      <c r="H32" s="366">
        <f>H19+H31</f>
        <v>0</v>
      </c>
      <c r="I32" s="366">
        <f>I19+I31</f>
        <v>0</v>
      </c>
      <c r="J32" s="377"/>
    </row>
    <row r="33" s="340" customFormat="1" ht="20.1" customHeight="1" spans="1:10">
      <c r="A33" s="357" t="s">
        <v>65</v>
      </c>
      <c r="B33" s="352">
        <v>29</v>
      </c>
      <c r="C33" s="356"/>
      <c r="D33" s="356"/>
      <c r="E33" s="354"/>
      <c r="F33" s="355" t="s">
        <v>66</v>
      </c>
      <c r="G33" s="352">
        <v>65</v>
      </c>
      <c r="H33" s="356"/>
      <c r="I33" s="356"/>
      <c r="J33" s="377"/>
    </row>
    <row r="34" s="340" customFormat="1" ht="20.1" customHeight="1" spans="1:10">
      <c r="A34" s="357" t="s">
        <v>67</v>
      </c>
      <c r="B34" s="352">
        <v>30</v>
      </c>
      <c r="C34" s="356"/>
      <c r="D34" s="356"/>
      <c r="E34" s="354"/>
      <c r="F34" s="357" t="s">
        <v>68</v>
      </c>
      <c r="G34" s="352">
        <v>66</v>
      </c>
      <c r="H34" s="358"/>
      <c r="I34" s="358"/>
      <c r="J34" s="377"/>
    </row>
    <row r="35" s="340" customFormat="1" ht="20.1" customHeight="1" spans="1:10">
      <c r="A35" s="357" t="s">
        <v>69</v>
      </c>
      <c r="B35" s="352">
        <v>31</v>
      </c>
      <c r="C35" s="356"/>
      <c r="D35" s="356"/>
      <c r="E35" s="354"/>
      <c r="F35" s="357" t="s">
        <v>70</v>
      </c>
      <c r="G35" s="352">
        <v>67</v>
      </c>
      <c r="H35" s="358"/>
      <c r="I35" s="358"/>
      <c r="J35" s="377"/>
    </row>
    <row r="36" s="340" customFormat="1" ht="20.1" customHeight="1" spans="1:10">
      <c r="A36" s="357" t="s">
        <v>71</v>
      </c>
      <c r="B36" s="352">
        <v>32</v>
      </c>
      <c r="C36" s="356"/>
      <c r="D36" s="356"/>
      <c r="E36" s="354"/>
      <c r="F36" s="357" t="s">
        <v>46</v>
      </c>
      <c r="G36" s="352">
        <v>68</v>
      </c>
      <c r="H36" s="367"/>
      <c r="I36" s="367"/>
      <c r="J36" s="377"/>
    </row>
    <row r="37" s="340" customFormat="1" ht="20.1" customHeight="1" spans="1:10">
      <c r="A37" s="357" t="s">
        <v>72</v>
      </c>
      <c r="B37" s="352">
        <v>33</v>
      </c>
      <c r="C37" s="356"/>
      <c r="D37" s="356"/>
      <c r="E37" s="354"/>
      <c r="F37" s="357" t="s">
        <v>73</v>
      </c>
      <c r="G37" s="352">
        <v>69</v>
      </c>
      <c r="H37" s="356"/>
      <c r="I37" s="356"/>
      <c r="J37" s="377"/>
    </row>
    <row r="38" s="340" customFormat="1" ht="20.1" customHeight="1" spans="1:10">
      <c r="A38" s="357" t="s">
        <v>74</v>
      </c>
      <c r="B38" s="352">
        <v>34</v>
      </c>
      <c r="C38" s="356"/>
      <c r="D38" s="356"/>
      <c r="E38" s="354"/>
      <c r="F38" s="357" t="s">
        <v>75</v>
      </c>
      <c r="G38" s="352">
        <v>70</v>
      </c>
      <c r="H38" s="358"/>
      <c r="I38" s="358"/>
      <c r="J38" s="377"/>
    </row>
    <row r="39" s="340" customFormat="1" ht="20.1" customHeight="1" spans="1:10">
      <c r="A39" s="357"/>
      <c r="B39" s="352"/>
      <c r="C39" s="356"/>
      <c r="D39" s="356"/>
      <c r="E39" s="354"/>
      <c r="F39" s="368" t="s">
        <v>76</v>
      </c>
      <c r="G39" s="352">
        <v>71</v>
      </c>
      <c r="H39" s="358"/>
      <c r="I39" s="358"/>
      <c r="J39" s="377"/>
    </row>
    <row r="40" s="340" customFormat="1" ht="20.1" customHeight="1" spans="1:10">
      <c r="A40" s="357"/>
      <c r="B40" s="352"/>
      <c r="C40" s="356"/>
      <c r="D40" s="356"/>
      <c r="E40" s="354"/>
      <c r="F40" s="368" t="s">
        <v>77</v>
      </c>
      <c r="G40" s="352">
        <v>72</v>
      </c>
      <c r="H40" s="358"/>
      <c r="I40" s="358"/>
      <c r="J40" s="377"/>
    </row>
    <row r="41" s="340" customFormat="1" ht="20.1" customHeight="1" spans="1:10">
      <c r="A41" s="357"/>
      <c r="B41" s="352"/>
      <c r="C41" s="356"/>
      <c r="D41" s="356"/>
      <c r="E41" s="354"/>
      <c r="F41" s="368" t="s">
        <v>78</v>
      </c>
      <c r="G41" s="352">
        <v>73</v>
      </c>
      <c r="H41" s="358"/>
      <c r="I41" s="358"/>
      <c r="J41" s="377"/>
    </row>
    <row r="42" s="340" customFormat="1" ht="20.1" customHeight="1" spans="1:10">
      <c r="A42" s="357"/>
      <c r="B42" s="352"/>
      <c r="C42" s="356"/>
      <c r="D42" s="356"/>
      <c r="E42" s="354"/>
      <c r="F42" s="368" t="s">
        <v>79</v>
      </c>
      <c r="G42" s="352">
        <v>74</v>
      </c>
      <c r="H42" s="358"/>
      <c r="I42" s="358"/>
      <c r="J42" s="377"/>
    </row>
    <row r="43" s="340" customFormat="1" ht="20.1" customHeight="1" spans="1:10">
      <c r="A43" s="357"/>
      <c r="B43" s="352"/>
      <c r="C43" s="356"/>
      <c r="D43" s="356"/>
      <c r="E43" s="354"/>
      <c r="F43" s="368" t="s">
        <v>80</v>
      </c>
      <c r="G43" s="352">
        <v>75</v>
      </c>
      <c r="H43" s="358"/>
      <c r="I43" s="358"/>
      <c r="J43" s="377"/>
    </row>
    <row r="44" s="340" customFormat="1" ht="20.1" customHeight="1" spans="1:10">
      <c r="A44" s="361" t="s">
        <v>81</v>
      </c>
      <c r="B44" s="352">
        <v>35</v>
      </c>
      <c r="C44" s="356">
        <f>SUM(C21:C38)</f>
        <v>0</v>
      </c>
      <c r="D44" s="356">
        <f>SUM(D21:D38)</f>
        <v>0</v>
      </c>
      <c r="E44" s="354"/>
      <c r="F44" s="369" t="s">
        <v>82</v>
      </c>
      <c r="G44" s="352">
        <v>76</v>
      </c>
      <c r="H44" s="370">
        <f>SUM(H34,H35,H38,H40,H41,H42,H43)-H39</f>
        <v>0</v>
      </c>
      <c r="I44" s="370">
        <f>SUM(I34,I35,I38,I40,I41,I42,I43)-I39</f>
        <v>0</v>
      </c>
      <c r="J44" s="380"/>
    </row>
    <row r="45" s="340" customFormat="1" ht="20.1" customHeight="1" spans="1:10">
      <c r="A45" s="371" t="s">
        <v>83</v>
      </c>
      <c r="B45" s="352">
        <v>36</v>
      </c>
      <c r="C45" s="372">
        <f>SUM(C44,C19)</f>
        <v>0</v>
      </c>
      <c r="D45" s="372">
        <f>SUM(D44,D19)</f>
        <v>0</v>
      </c>
      <c r="E45" s="373"/>
      <c r="F45" s="369" t="s">
        <v>84</v>
      </c>
      <c r="G45" s="352">
        <v>77</v>
      </c>
      <c r="H45" s="370">
        <f>H32+H44</f>
        <v>0</v>
      </c>
      <c r="I45" s="370">
        <f>I32+I44</f>
        <v>0</v>
      </c>
      <c r="J45" s="380"/>
    </row>
    <row r="46" s="340" customFormat="1" ht="20.1" customHeight="1" spans="1:10">
      <c r="A46" s="374"/>
      <c r="B46" s="352"/>
      <c r="C46" s="356"/>
      <c r="D46" s="356"/>
      <c r="E46" s="354"/>
      <c r="F46" s="355" t="s">
        <v>85</v>
      </c>
      <c r="G46" s="352">
        <v>78</v>
      </c>
      <c r="H46" s="356">
        <f>H45-C45</f>
        <v>0</v>
      </c>
      <c r="I46" s="356">
        <f>I45-D45</f>
        <v>0</v>
      </c>
      <c r="J46" s="377"/>
    </row>
    <row r="47" s="340" customFormat="1" customHeight="1" spans="1:8">
      <c r="A47" s="375" t="s">
        <v>86</v>
      </c>
      <c r="B47" s="376"/>
      <c r="C47" s="340" t="s">
        <v>87</v>
      </c>
      <c r="F47" s="340" t="str">
        <f>A47</f>
        <v>填表人： </v>
      </c>
      <c r="G47" s="376"/>
      <c r="H47" s="375" t="str">
        <f>C47</f>
        <v>财务主管：</v>
      </c>
    </row>
  </sheetData>
  <sheetProtection formatCells="0" formatRows="0" insertRows="0" deleteRows="0" sort="0" autoFilter="0" pivotTables="0"/>
  <mergeCells count="2">
    <mergeCell ref="A1:J1"/>
    <mergeCell ref="A2:J2"/>
  </mergeCells>
  <printOptions horizontalCentered="1"/>
  <pageMargins left="0.62992125984252" right="0.62992125984252" top="0.708661417322835" bottom="0.590551181102362" header="1.02362204724409" footer="0.511811023622047"/>
  <pageSetup paperSize="9" scale="81" fitToHeight="0" orientation="landscape" horizontalDpi="300" verticalDpi="300"/>
  <headerFooter scaleWithDoc="0">
    <oddFooter>&amp;C&amp;"宋体,常规"&amp;10第 &amp;P 页，共 &amp;N 页&amp;R&amp;"宋体,常规"&amp;10评估机构：中环松德（北京）资产评估有限公司</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view="pageBreakPreview" zoomScale="110" zoomScaleNormal="100" workbookViewId="0">
      <selection activeCell="L45" sqref="L45"/>
    </sheetView>
  </sheetViews>
  <sheetFormatPr defaultColWidth="11" defaultRowHeight="15" outlineLevelCol="7"/>
  <cols>
    <col min="1" max="1" width="11" style="290"/>
    <col min="2" max="2" width="15.625" style="290" customWidth="1"/>
    <col min="3" max="16384" width="11" style="290"/>
  </cols>
  <sheetData>
    <row r="1" ht="23" spans="1:8">
      <c r="A1" s="291" t="s">
        <v>150</v>
      </c>
      <c r="B1" s="291"/>
      <c r="C1" s="291"/>
      <c r="D1" s="291"/>
      <c r="E1" s="291"/>
      <c r="F1" s="291"/>
      <c r="G1" s="291"/>
      <c r="H1" s="291"/>
    </row>
    <row r="2" spans="1:8">
      <c r="A2" s="3" t="e">
        <f>CONCATENATE(#REF!,#REF!,#REF!,#REF!,#REF!,#REF!,#REF!)</f>
        <v>#REF!</v>
      </c>
      <c r="B2" s="3"/>
      <c r="C2" s="3"/>
      <c r="D2" s="3"/>
      <c r="E2" s="3"/>
      <c r="F2" s="3"/>
      <c r="G2" s="3"/>
      <c r="H2" s="3"/>
    </row>
    <row r="3" spans="1:8">
      <c r="A3" s="300" t="e">
        <f>'交易性-基金'!A3</f>
        <v>#REF!</v>
      </c>
      <c r="B3" s="15"/>
      <c r="C3" s="301"/>
      <c r="D3" s="301"/>
      <c r="E3" s="301"/>
      <c r="F3" s="301"/>
      <c r="H3" s="6" t="s">
        <v>1</v>
      </c>
    </row>
    <row r="4" spans="1:8">
      <c r="A4" s="7" t="s">
        <v>3</v>
      </c>
      <c r="B4" s="7" t="s">
        <v>151</v>
      </c>
      <c r="C4" s="7" t="s">
        <v>135</v>
      </c>
      <c r="D4" s="7" t="s">
        <v>152</v>
      </c>
      <c r="E4" s="7" t="s">
        <v>137</v>
      </c>
      <c r="F4" s="7" t="s">
        <v>91</v>
      </c>
      <c r="G4" s="7" t="s">
        <v>92</v>
      </c>
      <c r="H4" s="7" t="s">
        <v>116</v>
      </c>
    </row>
    <row r="5" spans="1:8">
      <c r="A5" s="302"/>
      <c r="B5" s="303"/>
      <c r="C5" s="304"/>
      <c r="D5" s="304"/>
      <c r="E5" s="304"/>
      <c r="F5" s="305"/>
      <c r="G5" s="303"/>
      <c r="H5" s="10" t="str">
        <f t="shared" ref="H5" si="0">IF(E5=0,"",(G5-E5)/E5*100)</f>
        <v/>
      </c>
    </row>
    <row r="6" spans="1:8">
      <c r="A6" s="302"/>
      <c r="B6" s="303"/>
      <c r="C6" s="304"/>
      <c r="D6" s="304"/>
      <c r="E6" s="304"/>
      <c r="F6" s="304"/>
      <c r="G6" s="303"/>
      <c r="H6" s="306"/>
    </row>
    <row r="7" spans="1:8">
      <c r="A7" s="302"/>
      <c r="B7" s="303"/>
      <c r="C7" s="304"/>
      <c r="D7" s="304"/>
      <c r="E7" s="304"/>
      <c r="F7" s="304"/>
      <c r="G7" s="303"/>
      <c r="H7" s="306"/>
    </row>
    <row r="8" spans="1:8">
      <c r="A8" s="302"/>
      <c r="B8" s="303"/>
      <c r="C8" s="304"/>
      <c r="D8" s="304"/>
      <c r="E8" s="304"/>
      <c r="F8" s="304"/>
      <c r="G8" s="303"/>
      <c r="H8" s="306"/>
    </row>
    <row r="9" spans="1:8">
      <c r="A9" s="302"/>
      <c r="B9" s="303"/>
      <c r="C9" s="304"/>
      <c r="D9" s="304"/>
      <c r="E9" s="304"/>
      <c r="F9" s="304"/>
      <c r="G9" s="303"/>
      <c r="H9" s="306"/>
    </row>
    <row r="10" spans="1:8">
      <c r="A10" s="302"/>
      <c r="B10" s="303"/>
      <c r="C10" s="304"/>
      <c r="D10" s="304"/>
      <c r="E10" s="304"/>
      <c r="F10" s="304"/>
      <c r="G10" s="303"/>
      <c r="H10" s="306"/>
    </row>
    <row r="11" spans="1:8">
      <c r="A11" s="302"/>
      <c r="B11" s="303"/>
      <c r="C11" s="304"/>
      <c r="D11" s="304"/>
      <c r="E11" s="304"/>
      <c r="F11" s="304"/>
      <c r="G11" s="303"/>
      <c r="H11" s="306"/>
    </row>
    <row r="12" spans="1:8">
      <c r="A12" s="302"/>
      <c r="B12" s="303"/>
      <c r="C12" s="304"/>
      <c r="D12" s="304"/>
      <c r="E12" s="304"/>
      <c r="F12" s="304"/>
      <c r="G12" s="303"/>
      <c r="H12" s="306"/>
    </row>
    <row r="13" spans="1:8">
      <c r="A13" s="302"/>
      <c r="B13" s="303"/>
      <c r="C13" s="304"/>
      <c r="D13" s="304"/>
      <c r="E13" s="304"/>
      <c r="F13" s="304"/>
      <c r="G13" s="303"/>
      <c r="H13" s="306"/>
    </row>
    <row r="14" spans="1:8">
      <c r="A14" s="302"/>
      <c r="B14" s="303"/>
      <c r="C14" s="304"/>
      <c r="D14" s="304"/>
      <c r="E14" s="304"/>
      <c r="F14" s="304"/>
      <c r="G14" s="303"/>
      <c r="H14" s="306"/>
    </row>
    <row r="15" spans="1:8">
      <c r="A15" s="302"/>
      <c r="B15" s="303"/>
      <c r="C15" s="304"/>
      <c r="D15" s="304"/>
      <c r="E15" s="304"/>
      <c r="F15" s="304"/>
      <c r="G15" s="303"/>
      <c r="H15" s="306"/>
    </row>
    <row r="16" spans="1:8">
      <c r="A16" s="302"/>
      <c r="B16" s="303"/>
      <c r="C16" s="304"/>
      <c r="D16" s="304"/>
      <c r="E16" s="304"/>
      <c r="F16" s="304"/>
      <c r="G16" s="303"/>
      <c r="H16" s="306"/>
    </row>
    <row r="17" spans="1:8">
      <c r="A17" s="302"/>
      <c r="B17" s="303"/>
      <c r="C17" s="304"/>
      <c r="D17" s="304"/>
      <c r="E17" s="304"/>
      <c r="F17" s="304"/>
      <c r="G17" s="303"/>
      <c r="H17" s="306"/>
    </row>
    <row r="18" spans="1:8">
      <c r="A18" s="302"/>
      <c r="B18" s="303"/>
      <c r="C18" s="304"/>
      <c r="D18" s="304"/>
      <c r="E18" s="304"/>
      <c r="F18" s="304"/>
      <c r="G18" s="303"/>
      <c r="H18" s="306"/>
    </row>
    <row r="19" spans="1:8">
      <c r="A19" s="302"/>
      <c r="B19" s="303"/>
      <c r="C19" s="304"/>
      <c r="D19" s="304"/>
      <c r="E19" s="304"/>
      <c r="F19" s="304"/>
      <c r="G19" s="303"/>
      <c r="H19" s="306"/>
    </row>
    <row r="20" spans="1:8">
      <c r="A20" s="302"/>
      <c r="B20" s="303"/>
      <c r="C20" s="304"/>
      <c r="D20" s="304"/>
      <c r="E20" s="304"/>
      <c r="F20" s="304"/>
      <c r="G20" s="303"/>
      <c r="H20" s="306"/>
    </row>
    <row r="21" spans="1:8">
      <c r="A21" s="302"/>
      <c r="B21" s="303"/>
      <c r="C21" s="304"/>
      <c r="D21" s="304"/>
      <c r="E21" s="304"/>
      <c r="F21" s="304"/>
      <c r="G21" s="303"/>
      <c r="H21" s="306"/>
    </row>
    <row r="22" spans="1:8">
      <c r="A22" s="302"/>
      <c r="B22" s="303"/>
      <c r="C22" s="304"/>
      <c r="D22" s="304"/>
      <c r="E22" s="304"/>
      <c r="F22" s="304"/>
      <c r="G22" s="303"/>
      <c r="H22" s="306"/>
    </row>
    <row r="23" spans="1:8">
      <c r="A23" s="302"/>
      <c r="B23" s="303"/>
      <c r="C23" s="304"/>
      <c r="D23" s="304"/>
      <c r="E23" s="304"/>
      <c r="F23" s="304"/>
      <c r="G23" s="303"/>
      <c r="H23" s="306"/>
    </row>
    <row r="24" spans="1:8">
      <c r="A24" s="302"/>
      <c r="B24" s="303" t="s">
        <v>153</v>
      </c>
      <c r="C24" s="304"/>
      <c r="D24" s="304"/>
      <c r="E24" s="304"/>
      <c r="F24" s="307">
        <v>0</v>
      </c>
      <c r="G24" s="307">
        <v>0</v>
      </c>
      <c r="H24" s="306"/>
    </row>
    <row r="25" s="289" customFormat="1" ht="13" spans="1:1">
      <c r="A25" s="299" t="e">
        <f>'交易性-基金'!A26</f>
        <v>#REF!</v>
      </c>
    </row>
    <row r="26" s="289" customFormat="1" ht="13" spans="1:1">
      <c r="A26" s="299" t="e">
        <f>'交易性-基金'!A27</f>
        <v>#REF!</v>
      </c>
    </row>
  </sheetData>
  <mergeCells count="2">
    <mergeCell ref="A1:H1"/>
    <mergeCell ref="A2:H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33"/>
  <sheetViews>
    <sheetView view="pageBreakPreview" zoomScaleNormal="100" workbookViewId="0">
      <selection activeCell="L45" sqref="L45"/>
    </sheetView>
  </sheetViews>
  <sheetFormatPr defaultColWidth="9" defaultRowHeight="15.75" customHeight="1"/>
  <cols>
    <col min="1" max="1" width="5.125" style="4" customWidth="1"/>
    <col min="2" max="2" width="18.375" style="4" customWidth="1"/>
    <col min="3" max="5" width="12.125" style="4" customWidth="1"/>
    <col min="6" max="6" width="16.625" style="266" customWidth="1"/>
    <col min="7" max="8" width="14.625" style="266" customWidth="1"/>
    <col min="9" max="9" width="14.625" style="4" customWidth="1"/>
    <col min="10" max="16384" width="9" style="4"/>
  </cols>
  <sheetData>
    <row r="1" s="1" customFormat="1" ht="24.95" customHeight="1" spans="1:9">
      <c r="A1" s="5" t="s">
        <v>154</v>
      </c>
      <c r="B1" s="5"/>
      <c r="C1" s="5"/>
      <c r="D1" s="5"/>
      <c r="E1" s="5"/>
      <c r="F1" s="5"/>
      <c r="G1" s="5"/>
      <c r="H1" s="5"/>
      <c r="I1" s="5"/>
    </row>
    <row r="2" s="2" customFormat="1" ht="20.1" customHeight="1" spans="1:9">
      <c r="A2" s="3" t="e">
        <f>CONCATENATE(#REF!,#REF!,#REF!,#REF!,#REF!,#REF!,#REF!)</f>
        <v>#REF!</v>
      </c>
      <c r="B2" s="3"/>
      <c r="C2" s="3"/>
      <c r="D2" s="3"/>
      <c r="E2" s="3"/>
      <c r="F2" s="3"/>
      <c r="G2" s="3"/>
      <c r="H2" s="3"/>
      <c r="I2" s="3"/>
    </row>
    <row r="3" s="2" customFormat="1" ht="20.1" customHeight="1" spans="1:9">
      <c r="A3" s="2" t="e">
        <f>#REF!&amp;#REF!</f>
        <v>#REF!</v>
      </c>
      <c r="F3" s="267"/>
      <c r="G3" s="267"/>
      <c r="H3" s="267"/>
      <c r="I3" s="6" t="s">
        <v>1</v>
      </c>
    </row>
    <row r="4" s="3" customFormat="1" ht="20.1" customHeight="1" spans="1:9">
      <c r="A4" s="7" t="s">
        <v>3</v>
      </c>
      <c r="B4" s="7" t="s">
        <v>155</v>
      </c>
      <c r="C4" s="7" t="s">
        <v>156</v>
      </c>
      <c r="D4" s="7" t="s">
        <v>157</v>
      </c>
      <c r="E4" s="7" t="s">
        <v>143</v>
      </c>
      <c r="F4" s="278" t="s">
        <v>91</v>
      </c>
      <c r="G4" s="278" t="s">
        <v>92</v>
      </c>
      <c r="H4" s="278" t="s">
        <v>116</v>
      </c>
      <c r="I4" s="7" t="s">
        <v>6</v>
      </c>
    </row>
    <row r="5" s="2" customFormat="1" ht="20.1" customHeight="1" spans="1:9">
      <c r="A5" s="7"/>
      <c r="B5" s="8"/>
      <c r="C5" s="9"/>
      <c r="D5" s="9"/>
      <c r="E5" s="11"/>
      <c r="F5" s="10"/>
      <c r="G5" s="10"/>
      <c r="H5" s="10" t="str">
        <f>IF(F5=0,"",(G5-F5)/F5*100)</f>
        <v/>
      </c>
      <c r="I5" s="11"/>
    </row>
    <row r="6" s="2" customFormat="1" ht="20.1" customHeight="1" spans="1:9">
      <c r="A6" s="7"/>
      <c r="B6" s="8"/>
      <c r="C6" s="9"/>
      <c r="D6" s="9"/>
      <c r="E6" s="11"/>
      <c r="F6" s="10"/>
      <c r="G6" s="10"/>
      <c r="H6" s="10" t="str">
        <f t="shared" ref="H6:H22" si="0">IF(F6=0,"",(G6-F6)/F6*100)</f>
        <v/>
      </c>
      <c r="I6" s="11"/>
    </row>
    <row r="7" s="2" customFormat="1" ht="20.1" customHeight="1" spans="1:9">
      <c r="A7" s="7"/>
      <c r="B7" s="8"/>
      <c r="C7" s="9"/>
      <c r="D7" s="9"/>
      <c r="E7" s="11"/>
      <c r="F7" s="10"/>
      <c r="G7" s="10"/>
      <c r="H7" s="10" t="str">
        <f t="shared" si="0"/>
        <v/>
      </c>
      <c r="I7" s="11"/>
    </row>
    <row r="8" s="2" customFormat="1" ht="20.1" customHeight="1" spans="1:9">
      <c r="A8" s="7"/>
      <c r="B8" s="8"/>
      <c r="C8" s="9"/>
      <c r="D8" s="9"/>
      <c r="E8" s="11"/>
      <c r="F8" s="10"/>
      <c r="G8" s="10"/>
      <c r="H8" s="10" t="str">
        <f t="shared" si="0"/>
        <v/>
      </c>
      <c r="I8" s="11"/>
    </row>
    <row r="9" s="2" customFormat="1" ht="20.1" customHeight="1" spans="1:9">
      <c r="A9" s="7"/>
      <c r="B9" s="8"/>
      <c r="C9" s="9"/>
      <c r="D9" s="9"/>
      <c r="E9" s="11"/>
      <c r="F9" s="10"/>
      <c r="G9" s="10"/>
      <c r="H9" s="10" t="str">
        <f t="shared" si="0"/>
        <v/>
      </c>
      <c r="I9" s="11"/>
    </row>
    <row r="10" s="2" customFormat="1" ht="20.1" customHeight="1" spans="1:9">
      <c r="A10" s="7"/>
      <c r="B10" s="8"/>
      <c r="C10" s="9"/>
      <c r="D10" s="9"/>
      <c r="E10" s="11"/>
      <c r="F10" s="10"/>
      <c r="G10" s="10"/>
      <c r="H10" s="10" t="str">
        <f t="shared" si="0"/>
        <v/>
      </c>
      <c r="I10" s="11"/>
    </row>
    <row r="11" s="2" customFormat="1" ht="20.1" customHeight="1" spans="1:9">
      <c r="A11" s="7"/>
      <c r="B11" s="8"/>
      <c r="C11" s="9"/>
      <c r="D11" s="9"/>
      <c r="E11" s="11"/>
      <c r="F11" s="10"/>
      <c r="G11" s="10"/>
      <c r="H11" s="10" t="str">
        <f t="shared" si="0"/>
        <v/>
      </c>
      <c r="I11" s="11"/>
    </row>
    <row r="12" s="2" customFormat="1" ht="20.1" customHeight="1" spans="1:9">
      <c r="A12" s="7"/>
      <c r="B12" s="8"/>
      <c r="C12" s="9"/>
      <c r="D12" s="9"/>
      <c r="E12" s="11"/>
      <c r="F12" s="10"/>
      <c r="G12" s="10"/>
      <c r="H12" s="10" t="str">
        <f t="shared" si="0"/>
        <v/>
      </c>
      <c r="I12" s="11"/>
    </row>
    <row r="13" s="2" customFormat="1" ht="20.1" customHeight="1" spans="1:9">
      <c r="A13" s="7"/>
      <c r="B13" s="8"/>
      <c r="C13" s="9"/>
      <c r="D13" s="9"/>
      <c r="E13" s="11"/>
      <c r="F13" s="10"/>
      <c r="G13" s="10"/>
      <c r="H13" s="10" t="str">
        <f t="shared" si="0"/>
        <v/>
      </c>
      <c r="I13" s="11"/>
    </row>
    <row r="14" s="2" customFormat="1" ht="20.1" customHeight="1" spans="1:9">
      <c r="A14" s="7"/>
      <c r="B14" s="8"/>
      <c r="C14" s="9"/>
      <c r="D14" s="9"/>
      <c r="E14" s="11"/>
      <c r="F14" s="10"/>
      <c r="G14" s="10"/>
      <c r="H14" s="10" t="str">
        <f t="shared" si="0"/>
        <v/>
      </c>
      <c r="I14" s="11"/>
    </row>
    <row r="15" s="2" customFormat="1" ht="20.1" customHeight="1" spans="1:9">
      <c r="A15" s="7"/>
      <c r="B15" s="8"/>
      <c r="C15" s="9"/>
      <c r="D15" s="9"/>
      <c r="E15" s="11"/>
      <c r="F15" s="10"/>
      <c r="G15" s="10"/>
      <c r="H15" s="10" t="str">
        <f t="shared" si="0"/>
        <v/>
      </c>
      <c r="I15" s="11"/>
    </row>
    <row r="16" s="2" customFormat="1" ht="20.1" customHeight="1" spans="1:9">
      <c r="A16" s="7"/>
      <c r="B16" s="8"/>
      <c r="C16" s="9"/>
      <c r="D16" s="9"/>
      <c r="E16" s="11"/>
      <c r="F16" s="10"/>
      <c r="G16" s="10"/>
      <c r="H16" s="10" t="str">
        <f t="shared" si="0"/>
        <v/>
      </c>
      <c r="I16" s="36"/>
    </row>
    <row r="17" s="2" customFormat="1" ht="20.1" customHeight="1" spans="1:9">
      <c r="A17" s="7"/>
      <c r="B17" s="8"/>
      <c r="C17" s="9"/>
      <c r="D17" s="9"/>
      <c r="E17" s="11"/>
      <c r="F17" s="10"/>
      <c r="G17" s="10"/>
      <c r="H17" s="12" t="str">
        <f t="shared" si="0"/>
        <v/>
      </c>
      <c r="I17" s="11"/>
    </row>
    <row r="18" s="2" customFormat="1" ht="20.1" customHeight="1" spans="1:9">
      <c r="A18" s="7"/>
      <c r="B18" s="8"/>
      <c r="C18" s="9"/>
      <c r="D18" s="9"/>
      <c r="E18" s="11"/>
      <c r="F18" s="10"/>
      <c r="G18" s="10"/>
      <c r="H18" s="10" t="str">
        <f t="shared" si="0"/>
        <v/>
      </c>
      <c r="I18" s="37"/>
    </row>
    <row r="19" s="2" customFormat="1" ht="20.1" customHeight="1" spans="1:9">
      <c r="A19" s="7"/>
      <c r="B19" s="8"/>
      <c r="C19" s="9"/>
      <c r="D19" s="9"/>
      <c r="E19" s="11"/>
      <c r="F19" s="10"/>
      <c r="G19" s="10"/>
      <c r="H19" s="10" t="str">
        <f t="shared" si="0"/>
        <v/>
      </c>
      <c r="I19" s="11"/>
    </row>
    <row r="20" s="2" customFormat="1" ht="20.1" customHeight="1" spans="1:9">
      <c r="A20" s="7"/>
      <c r="B20" s="8"/>
      <c r="C20" s="9"/>
      <c r="D20" s="9"/>
      <c r="E20" s="11"/>
      <c r="F20" s="10"/>
      <c r="G20" s="10"/>
      <c r="H20" s="10" t="str">
        <f t="shared" si="0"/>
        <v/>
      </c>
      <c r="I20" s="11"/>
    </row>
    <row r="21" s="2" customFormat="1" ht="20.1" customHeight="1" spans="1:9">
      <c r="A21" s="7"/>
      <c r="B21" s="8"/>
      <c r="C21" s="9"/>
      <c r="D21" s="9"/>
      <c r="E21" s="49"/>
      <c r="F21" s="10"/>
      <c r="G21" s="10"/>
      <c r="H21" s="10" t="str">
        <f t="shared" si="0"/>
        <v/>
      </c>
      <c r="I21" s="11"/>
    </row>
    <row r="22" s="2" customFormat="1" ht="20.1" customHeight="1" spans="1:9">
      <c r="A22" s="13" t="s">
        <v>158</v>
      </c>
      <c r="B22" s="14"/>
      <c r="C22" s="9"/>
      <c r="D22" s="9"/>
      <c r="E22" s="11"/>
      <c r="F22" s="10">
        <f>SUM(F5:F21)</f>
        <v>0</v>
      </c>
      <c r="G22" s="10">
        <f>SUM(G5:G21)</f>
        <v>0</v>
      </c>
      <c r="H22" s="10" t="str">
        <f t="shared" si="0"/>
        <v/>
      </c>
      <c r="I22" s="11"/>
    </row>
    <row r="23" s="2" customFormat="1" ht="20.1" customHeight="1" spans="1:8">
      <c r="A23" s="15" t="e">
        <f>'交易性-基金'!A26</f>
        <v>#REF!</v>
      </c>
      <c r="G23" s="267"/>
      <c r="H23" s="267"/>
    </row>
    <row r="24" s="2" customFormat="1" ht="20.1" customHeight="1" spans="1:8">
      <c r="A24" s="15" t="e">
        <f>CONCATENATE(#REF!,#REF!,#REF!,#REF!,#REF!,#REF!,#REF!)</f>
        <v>#REF!</v>
      </c>
      <c r="F24" s="267"/>
      <c r="G24" s="267"/>
      <c r="H24" s="267"/>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I1"/>
    <mergeCell ref="A2:I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28"/>
  <sheetViews>
    <sheetView view="pageBreakPreview" zoomScaleNormal="100" workbookViewId="0">
      <selection activeCell="L45" sqref="L45"/>
    </sheetView>
  </sheetViews>
  <sheetFormatPr defaultColWidth="9" defaultRowHeight="15.75" customHeight="1"/>
  <cols>
    <col min="1" max="1" width="5.125" style="4" customWidth="1"/>
    <col min="2" max="2" width="23.125" style="4" customWidth="1"/>
    <col min="3" max="3" width="11.125" style="4" customWidth="1"/>
    <col min="4" max="4" width="13.625" style="4" customWidth="1"/>
    <col min="5" max="5" width="14" style="4" customWidth="1"/>
    <col min="6" max="7" width="14.375" style="4" customWidth="1"/>
    <col min="8" max="8" width="9.625" style="4" customWidth="1"/>
    <col min="9" max="9" width="14.625" style="4" customWidth="1"/>
    <col min="10" max="16384" width="9" style="4"/>
  </cols>
  <sheetData>
    <row r="1" s="1" customFormat="1" ht="24.95" customHeight="1" spans="1:9">
      <c r="A1" s="5" t="s">
        <v>159</v>
      </c>
      <c r="B1" s="5"/>
      <c r="C1" s="5"/>
      <c r="D1" s="5"/>
      <c r="E1" s="5"/>
      <c r="F1" s="5"/>
      <c r="G1" s="5"/>
      <c r="H1" s="5"/>
      <c r="I1" s="5"/>
    </row>
    <row r="2" s="2" customFormat="1" ht="20.1" customHeight="1" spans="1:9">
      <c r="A2" s="3" t="e">
        <f>CONCATENATE(#REF!,#REF!,#REF!,#REF!,#REF!,#REF!,#REF!)</f>
        <v>#REF!</v>
      </c>
      <c r="B2" s="3"/>
      <c r="C2" s="3"/>
      <c r="D2" s="3"/>
      <c r="E2" s="3"/>
      <c r="F2" s="3"/>
      <c r="G2" s="3"/>
      <c r="H2" s="3"/>
      <c r="I2" s="3"/>
    </row>
    <row r="3" s="2" customFormat="1" ht="20.1" customHeight="1" spans="1:9">
      <c r="A3" s="2" t="e">
        <f>#REF!&amp;#REF!</f>
        <v>#REF!</v>
      </c>
      <c r="I3" s="6" t="s">
        <v>1</v>
      </c>
    </row>
    <row r="4" s="3" customFormat="1" ht="24.95" customHeight="1" spans="1:9">
      <c r="A4" s="7" t="s">
        <v>3</v>
      </c>
      <c r="B4" s="7" t="s">
        <v>160</v>
      </c>
      <c r="C4" s="7" t="s">
        <v>161</v>
      </c>
      <c r="D4" s="7" t="s">
        <v>162</v>
      </c>
      <c r="E4" s="7" t="s">
        <v>163</v>
      </c>
      <c r="F4" s="7" t="s">
        <v>91</v>
      </c>
      <c r="G4" s="7" t="s">
        <v>92</v>
      </c>
      <c r="H4" s="7" t="s">
        <v>116</v>
      </c>
      <c r="I4" s="7" t="s">
        <v>6</v>
      </c>
    </row>
    <row r="5" s="2" customFormat="1" ht="20.1" customHeight="1" spans="1:9">
      <c r="A5" s="7"/>
      <c r="B5" s="8"/>
      <c r="C5" s="7"/>
      <c r="D5" s="9"/>
      <c r="E5" s="7"/>
      <c r="F5" s="10"/>
      <c r="G5" s="10"/>
      <c r="H5" s="10" t="str">
        <f>IF(F5=0,"",(G5-F5)/F5*100)</f>
        <v/>
      </c>
      <c r="I5" s="11"/>
    </row>
    <row r="6" s="2" customFormat="1" ht="20.1" customHeight="1" spans="1:9">
      <c r="A6" s="7"/>
      <c r="B6" s="8"/>
      <c r="C6" s="7"/>
      <c r="D6" s="9"/>
      <c r="E6" s="7"/>
      <c r="F6" s="10"/>
      <c r="G6" s="10"/>
      <c r="H6" s="10" t="str">
        <f t="shared" ref="H6:H21" si="0">IF(F6=0,"",(G6-F6)/F6*100)</f>
        <v/>
      </c>
      <c r="I6" s="11"/>
    </row>
    <row r="7" s="2" customFormat="1" ht="20.1" customHeight="1" spans="1:9">
      <c r="A7" s="7"/>
      <c r="B7" s="8"/>
      <c r="C7" s="7"/>
      <c r="D7" s="9"/>
      <c r="E7" s="7"/>
      <c r="F7" s="10"/>
      <c r="G7" s="10"/>
      <c r="H7" s="10" t="str">
        <f t="shared" si="0"/>
        <v/>
      </c>
      <c r="I7" s="11"/>
    </row>
    <row r="8" s="2" customFormat="1" ht="20.1" customHeight="1" spans="1:9">
      <c r="A8" s="7"/>
      <c r="B8" s="8"/>
      <c r="C8" s="7"/>
      <c r="D8" s="9"/>
      <c r="E8" s="7"/>
      <c r="F8" s="10"/>
      <c r="G8" s="10"/>
      <c r="H8" s="10" t="str">
        <f t="shared" si="0"/>
        <v/>
      </c>
      <c r="I8" s="11"/>
    </row>
    <row r="9" s="2" customFormat="1" ht="20.1" customHeight="1" spans="1:9">
      <c r="A9" s="7"/>
      <c r="B9" s="8"/>
      <c r="C9" s="7"/>
      <c r="D9" s="9"/>
      <c r="E9" s="7"/>
      <c r="F9" s="10"/>
      <c r="G9" s="10"/>
      <c r="H9" s="10" t="str">
        <f t="shared" si="0"/>
        <v/>
      </c>
      <c r="I9" s="11"/>
    </row>
    <row r="10" s="2" customFormat="1" ht="20.1" customHeight="1" spans="1:9">
      <c r="A10" s="7"/>
      <c r="B10" s="8"/>
      <c r="C10" s="7"/>
      <c r="D10" s="9"/>
      <c r="E10" s="7"/>
      <c r="F10" s="10"/>
      <c r="G10" s="10"/>
      <c r="H10" s="10" t="str">
        <f t="shared" si="0"/>
        <v/>
      </c>
      <c r="I10" s="11"/>
    </row>
    <row r="11" s="2" customFormat="1" ht="20.1" customHeight="1" spans="1:9">
      <c r="A11" s="7"/>
      <c r="B11" s="8"/>
      <c r="C11" s="7"/>
      <c r="D11" s="9"/>
      <c r="E11" s="7"/>
      <c r="F11" s="10"/>
      <c r="G11" s="10"/>
      <c r="H11" s="10" t="str">
        <f t="shared" si="0"/>
        <v/>
      </c>
      <c r="I11" s="11"/>
    </row>
    <row r="12" s="2" customFormat="1" ht="20.1" customHeight="1" spans="1:9">
      <c r="A12" s="7"/>
      <c r="B12" s="8"/>
      <c r="C12" s="7"/>
      <c r="D12" s="9"/>
      <c r="E12" s="7"/>
      <c r="F12" s="10"/>
      <c r="G12" s="10"/>
      <c r="H12" s="10" t="str">
        <f t="shared" si="0"/>
        <v/>
      </c>
      <c r="I12" s="11"/>
    </row>
    <row r="13" s="2" customFormat="1" ht="20.1" customHeight="1" spans="1:9">
      <c r="A13" s="7"/>
      <c r="B13" s="8"/>
      <c r="C13" s="7"/>
      <c r="D13" s="9"/>
      <c r="E13" s="7"/>
      <c r="F13" s="10"/>
      <c r="G13" s="10"/>
      <c r="H13" s="10" t="str">
        <f t="shared" si="0"/>
        <v/>
      </c>
      <c r="I13" s="11"/>
    </row>
    <row r="14" s="2" customFormat="1" ht="20.1" customHeight="1" spans="1:9">
      <c r="A14" s="7"/>
      <c r="B14" s="8"/>
      <c r="C14" s="7"/>
      <c r="D14" s="9"/>
      <c r="E14" s="7"/>
      <c r="F14" s="10"/>
      <c r="G14" s="10"/>
      <c r="H14" s="10" t="str">
        <f t="shared" si="0"/>
        <v/>
      </c>
      <c r="I14" s="11"/>
    </row>
    <row r="15" s="2" customFormat="1" ht="20.1" customHeight="1" spans="1:9">
      <c r="A15" s="7"/>
      <c r="B15" s="8"/>
      <c r="C15" s="7"/>
      <c r="D15" s="9"/>
      <c r="E15" s="7"/>
      <c r="F15" s="10"/>
      <c r="G15" s="10"/>
      <c r="H15" s="10" t="str">
        <f t="shared" si="0"/>
        <v/>
      </c>
      <c r="I15" s="11"/>
    </row>
    <row r="16" s="2" customFormat="1" ht="20.1" customHeight="1" spans="1:9">
      <c r="A16" s="7"/>
      <c r="B16" s="8"/>
      <c r="C16" s="7"/>
      <c r="D16" s="9"/>
      <c r="E16" s="7"/>
      <c r="F16" s="10"/>
      <c r="G16" s="10"/>
      <c r="H16" s="10" t="str">
        <f t="shared" si="0"/>
        <v/>
      </c>
      <c r="I16" s="36"/>
    </row>
    <row r="17" s="2" customFormat="1" ht="20.1" customHeight="1" spans="1:9">
      <c r="A17" s="7"/>
      <c r="B17" s="8"/>
      <c r="C17" s="7"/>
      <c r="D17" s="9"/>
      <c r="E17" s="7"/>
      <c r="F17" s="10"/>
      <c r="G17" s="10"/>
      <c r="H17" s="12" t="str">
        <f t="shared" si="0"/>
        <v/>
      </c>
      <c r="I17" s="11"/>
    </row>
    <row r="18" s="2" customFormat="1" ht="20.1" customHeight="1" spans="1:9">
      <c r="A18" s="13" t="s">
        <v>158</v>
      </c>
      <c r="B18" s="14"/>
      <c r="C18" s="7"/>
      <c r="D18" s="9"/>
      <c r="E18" s="7"/>
      <c r="F18" s="10">
        <f>SUM(F5:F17)</f>
        <v>0</v>
      </c>
      <c r="G18" s="10">
        <f>SUM(G5:G17)</f>
        <v>0</v>
      </c>
      <c r="H18" s="10" t="str">
        <f t="shared" si="0"/>
        <v/>
      </c>
      <c r="I18" s="37"/>
    </row>
    <row r="19" s="2" customFormat="1" ht="20.1" customHeight="1" spans="1:9">
      <c r="A19" s="13" t="s">
        <v>164</v>
      </c>
      <c r="B19" s="14"/>
      <c r="C19" s="7"/>
      <c r="D19" s="9"/>
      <c r="E19" s="7"/>
      <c r="F19" s="10"/>
      <c r="G19" s="10"/>
      <c r="H19" s="10"/>
      <c r="I19" s="11"/>
    </row>
    <row r="20" s="2" customFormat="1" ht="20.1" customHeight="1" spans="1:9">
      <c r="A20" s="13" t="s">
        <v>165</v>
      </c>
      <c r="B20" s="14"/>
      <c r="C20" s="7"/>
      <c r="D20" s="9"/>
      <c r="E20" s="7"/>
      <c r="F20" s="10"/>
      <c r="G20" s="10"/>
      <c r="H20" s="10" t="str">
        <f t="shared" si="0"/>
        <v/>
      </c>
      <c r="I20" s="11"/>
    </row>
    <row r="21" s="2" customFormat="1" ht="20.1" customHeight="1" spans="1:9">
      <c r="A21" s="13" t="s">
        <v>166</v>
      </c>
      <c r="B21" s="14"/>
      <c r="C21" s="11"/>
      <c r="D21" s="9"/>
      <c r="E21" s="49"/>
      <c r="F21" s="10">
        <f t="shared" ref="F21:G21" si="1">F18-F19-F20</f>
        <v>0</v>
      </c>
      <c r="G21" s="10">
        <f t="shared" si="1"/>
        <v>0</v>
      </c>
      <c r="H21" s="10" t="str">
        <f t="shared" si="0"/>
        <v/>
      </c>
      <c r="I21" s="11"/>
    </row>
    <row r="22" s="2" customFormat="1" customHeight="1" spans="1:1">
      <c r="A22" s="15" t="e">
        <f>应收票据!A23</f>
        <v>#REF!</v>
      </c>
    </row>
    <row r="23" s="2" customFormat="1" customHeight="1" spans="1:1">
      <c r="A23" s="15" t="e">
        <f>CONCATENATE(#REF!,#REF!,#REF!,#REF!,#REF!,#REF!,#REF!)</f>
        <v>#REF!</v>
      </c>
    </row>
    <row r="24" customHeight="1" spans="2:3">
      <c r="B24" s="223" t="s">
        <v>167</v>
      </c>
      <c r="C24" s="224" t="s">
        <v>168</v>
      </c>
    </row>
    <row r="25" customHeight="1" spans="2:3">
      <c r="B25" s="225" t="s">
        <v>169</v>
      </c>
      <c r="C25" s="4" t="s">
        <v>170</v>
      </c>
    </row>
    <row r="26" customHeight="1" spans="3:3">
      <c r="C26" s="4" t="s">
        <v>171</v>
      </c>
    </row>
    <row r="27" customHeight="1" spans="3:3">
      <c r="C27" s="4" t="s">
        <v>172</v>
      </c>
    </row>
    <row r="28" customHeight="1" spans="3:3">
      <c r="C28" s="4" t="s">
        <v>173</v>
      </c>
    </row>
  </sheetData>
  <mergeCells count="6">
    <mergeCell ref="A1:I1"/>
    <mergeCell ref="A2:I2"/>
    <mergeCell ref="A18:B18"/>
    <mergeCell ref="A19:B19"/>
    <mergeCell ref="A20:B20"/>
    <mergeCell ref="A21:B21"/>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view="pageBreakPreview" zoomScaleNormal="100" workbookViewId="0">
      <selection activeCell="L45" sqref="L45"/>
    </sheetView>
  </sheetViews>
  <sheetFormatPr defaultColWidth="11" defaultRowHeight="15"/>
  <cols>
    <col min="1" max="1" width="11" style="290"/>
    <col min="2" max="2" width="20.25" style="290" customWidth="1"/>
    <col min="3" max="7" width="11" style="290"/>
    <col min="8" max="8" width="12" style="290" customWidth="1"/>
    <col min="9" max="9" width="17" style="290" customWidth="1"/>
    <col min="10" max="16384" width="11" style="290"/>
  </cols>
  <sheetData>
    <row r="1" ht="23" spans="1:9">
      <c r="A1" s="291" t="s">
        <v>174</v>
      </c>
      <c r="B1" s="291"/>
      <c r="C1" s="291"/>
      <c r="D1" s="291"/>
      <c r="E1" s="291"/>
      <c r="F1" s="291"/>
      <c r="G1" s="291"/>
      <c r="H1" s="291"/>
      <c r="I1" s="291"/>
    </row>
    <row r="2" s="289" customFormat="1" ht="13" spans="1:9">
      <c r="A2" s="227" t="e">
        <f>应收账款!A2</f>
        <v>#REF!</v>
      </c>
      <c r="B2" s="227"/>
      <c r="C2" s="227"/>
      <c r="D2" s="227"/>
      <c r="E2" s="227"/>
      <c r="F2" s="227"/>
      <c r="G2" s="227"/>
      <c r="H2" s="227"/>
      <c r="I2" s="227"/>
    </row>
    <row r="3" s="289" customFormat="1" ht="13" spans="1:9">
      <c r="A3" s="289" t="e">
        <f>应收账款!A3</f>
        <v>#REF!</v>
      </c>
      <c r="I3" s="289" t="str">
        <f>应收账款!I3</f>
        <v>金额单位：人民币元</v>
      </c>
    </row>
    <row r="4" s="289" customFormat="1" ht="13" spans="1:9">
      <c r="A4" s="7" t="s">
        <v>3</v>
      </c>
      <c r="B4" s="7" t="s">
        <v>160</v>
      </c>
      <c r="C4" s="7" t="s">
        <v>161</v>
      </c>
      <c r="D4" s="7" t="s">
        <v>162</v>
      </c>
      <c r="E4" s="7" t="s">
        <v>163</v>
      </c>
      <c r="F4" s="7" t="s">
        <v>91</v>
      </c>
      <c r="G4" s="7" t="s">
        <v>92</v>
      </c>
      <c r="H4" s="7" t="s">
        <v>116</v>
      </c>
      <c r="I4" s="7" t="s">
        <v>6</v>
      </c>
    </row>
    <row r="5" s="289" customFormat="1" ht="13" spans="1:9">
      <c r="A5" s="292"/>
      <c r="B5" s="293"/>
      <c r="C5" s="293"/>
      <c r="D5" s="294"/>
      <c r="E5" s="295"/>
      <c r="F5" s="296"/>
      <c r="G5" s="293"/>
      <c r="H5" s="297"/>
      <c r="I5" s="296"/>
    </row>
    <row r="6" s="289" customFormat="1" ht="13" spans="1:9">
      <c r="A6" s="292"/>
      <c r="B6" s="293"/>
      <c r="C6" s="293"/>
      <c r="D6" s="294"/>
      <c r="E6" s="295"/>
      <c r="F6" s="296"/>
      <c r="G6" s="293"/>
      <c r="H6" s="297"/>
      <c r="I6" s="296"/>
    </row>
    <row r="7" s="289" customFormat="1" ht="13" spans="1:9">
      <c r="A7" s="292"/>
      <c r="B7" s="293"/>
      <c r="C7" s="293"/>
      <c r="D7" s="294"/>
      <c r="E7" s="295"/>
      <c r="F7" s="296"/>
      <c r="G7" s="293"/>
      <c r="H7" s="297"/>
      <c r="I7" s="296"/>
    </row>
    <row r="8" s="289" customFormat="1" ht="13" spans="1:9">
      <c r="A8" s="292"/>
      <c r="B8" s="293"/>
      <c r="C8" s="293"/>
      <c r="D8" s="294"/>
      <c r="E8" s="295"/>
      <c r="F8" s="296"/>
      <c r="G8" s="293"/>
      <c r="H8" s="297"/>
      <c r="I8" s="296"/>
    </row>
    <row r="9" s="289" customFormat="1" ht="13" spans="1:9">
      <c r="A9" s="292"/>
      <c r="B9" s="293"/>
      <c r="C9" s="293"/>
      <c r="D9" s="294"/>
      <c r="E9" s="295"/>
      <c r="F9" s="296"/>
      <c r="G9" s="293"/>
      <c r="H9" s="297"/>
      <c r="I9" s="296"/>
    </row>
    <row r="10" s="289" customFormat="1" ht="13" spans="1:9">
      <c r="A10" s="292"/>
      <c r="B10" s="293"/>
      <c r="C10" s="293"/>
      <c r="D10" s="294"/>
      <c r="E10" s="295"/>
      <c r="F10" s="296"/>
      <c r="G10" s="293"/>
      <c r="H10" s="297"/>
      <c r="I10" s="296"/>
    </row>
    <row r="11" s="289" customFormat="1" ht="13" spans="1:9">
      <c r="A11" s="292"/>
      <c r="B11" s="293"/>
      <c r="C11" s="293"/>
      <c r="D11" s="294"/>
      <c r="E11" s="295"/>
      <c r="F11" s="296"/>
      <c r="G11" s="293"/>
      <c r="H11" s="297"/>
      <c r="I11" s="296"/>
    </row>
    <row r="12" s="289" customFormat="1" ht="13" spans="1:9">
      <c r="A12" s="292"/>
      <c r="B12" s="293"/>
      <c r="C12" s="293"/>
      <c r="D12" s="294"/>
      <c r="E12" s="295"/>
      <c r="F12" s="296"/>
      <c r="G12" s="293"/>
      <c r="H12" s="297"/>
      <c r="I12" s="296"/>
    </row>
    <row r="13" s="289" customFormat="1" ht="13" spans="1:9">
      <c r="A13" s="292"/>
      <c r="B13" s="293"/>
      <c r="C13" s="293"/>
      <c r="D13" s="294"/>
      <c r="E13" s="295"/>
      <c r="F13" s="296"/>
      <c r="G13" s="293"/>
      <c r="H13" s="297"/>
      <c r="I13" s="296"/>
    </row>
    <row r="14" s="289" customFormat="1" ht="13" spans="1:9">
      <c r="A14" s="292"/>
      <c r="B14" s="293"/>
      <c r="C14" s="293"/>
      <c r="D14" s="294"/>
      <c r="E14" s="295"/>
      <c r="F14" s="296"/>
      <c r="G14" s="293"/>
      <c r="H14" s="297"/>
      <c r="I14" s="296"/>
    </row>
    <row r="15" s="289" customFormat="1" ht="13" spans="1:9">
      <c r="A15" s="292"/>
      <c r="B15" s="293"/>
      <c r="C15" s="293"/>
      <c r="D15" s="294"/>
      <c r="E15" s="295"/>
      <c r="F15" s="296"/>
      <c r="G15" s="293"/>
      <c r="H15" s="297"/>
      <c r="I15" s="296"/>
    </row>
    <row r="16" s="289" customFormat="1" ht="13" spans="1:9">
      <c r="A16" s="292"/>
      <c r="B16" s="293"/>
      <c r="C16" s="293"/>
      <c r="D16" s="294"/>
      <c r="E16" s="295"/>
      <c r="F16" s="296"/>
      <c r="G16" s="293"/>
      <c r="H16" s="297"/>
      <c r="I16" s="296"/>
    </row>
    <row r="17" s="289" customFormat="1" ht="13" spans="1:9">
      <c r="A17" s="293"/>
      <c r="B17" s="296" t="s">
        <v>175</v>
      </c>
      <c r="C17" s="293"/>
      <c r="D17" s="293"/>
      <c r="E17" s="293"/>
      <c r="F17" s="293"/>
      <c r="G17" s="293"/>
      <c r="H17" s="298">
        <v>0</v>
      </c>
      <c r="I17" s="293"/>
    </row>
    <row r="18" s="289" customFormat="1" ht="13" spans="1:9">
      <c r="A18" s="299" t="e">
        <f>应收账款!A22</f>
        <v>#REF!</v>
      </c>
      <c r="B18" s="299"/>
      <c r="C18" s="299"/>
      <c r="D18" s="299"/>
      <c r="E18" s="299"/>
      <c r="F18" s="299"/>
      <c r="G18" s="299"/>
      <c r="H18" s="299"/>
      <c r="I18" s="299"/>
    </row>
    <row r="19" s="289" customFormat="1" ht="13" spans="1:1">
      <c r="A19" s="299" t="e">
        <f>应收账款!A23</f>
        <v>#REF!</v>
      </c>
    </row>
    <row r="20" s="289" customFormat="1" ht="13"/>
    <row r="21" s="289" customFormat="1" ht="13"/>
    <row r="22" s="289" customFormat="1" ht="13"/>
    <row r="23" s="289" customFormat="1" ht="13"/>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I24"/>
  <sheetViews>
    <sheetView view="pageBreakPreview" zoomScaleNormal="100" workbookViewId="0">
      <selection activeCell="L45" sqref="L45"/>
    </sheetView>
  </sheetViews>
  <sheetFormatPr defaultColWidth="9" defaultRowHeight="15.75" customHeight="1"/>
  <cols>
    <col min="1" max="1" width="6.375" style="4" customWidth="1"/>
    <col min="2" max="2" width="21.625" style="4" customWidth="1"/>
    <col min="3" max="3" width="14.125" style="4" customWidth="1"/>
    <col min="4" max="4" width="12.5" style="4" customWidth="1"/>
    <col min="5" max="5" width="12.125" style="4" customWidth="1"/>
    <col min="6" max="7" width="15.625" style="4" customWidth="1"/>
    <col min="8" max="8" width="10.875" style="4" customWidth="1"/>
    <col min="9" max="9" width="18.5" style="4" customWidth="1"/>
    <col min="10" max="16384" width="9" style="4"/>
  </cols>
  <sheetData>
    <row r="1" s="1" customFormat="1" ht="24.95" customHeight="1" spans="1:9">
      <c r="A1" s="5" t="s">
        <v>176</v>
      </c>
      <c r="B1" s="5"/>
      <c r="C1" s="5"/>
      <c r="D1" s="5"/>
      <c r="E1" s="5"/>
      <c r="F1" s="5"/>
      <c r="G1" s="5"/>
      <c r="H1" s="5"/>
      <c r="I1" s="5"/>
    </row>
    <row r="2" s="2" customFormat="1" ht="20.1" customHeight="1" spans="1:9">
      <c r="A2" s="3" t="e">
        <f>CONCATENATE(#REF!,#REF!,#REF!,#REF!,#REF!,#REF!,#REF!)</f>
        <v>#REF!</v>
      </c>
      <c r="B2" s="3"/>
      <c r="C2" s="3"/>
      <c r="D2" s="3"/>
      <c r="E2" s="3"/>
      <c r="F2" s="3"/>
      <c r="G2" s="3"/>
      <c r="H2" s="3"/>
      <c r="I2" s="3"/>
    </row>
    <row r="3" s="2" customFormat="1" ht="20.1" customHeight="1" spans="1:9">
      <c r="A3" s="2" t="e">
        <f>#REF!&amp;#REF!</f>
        <v>#REF!</v>
      </c>
      <c r="I3" s="6" t="s">
        <v>1</v>
      </c>
    </row>
    <row r="4" s="3" customFormat="1" ht="24.95" customHeight="1" spans="1:9">
      <c r="A4" s="7" t="s">
        <v>3</v>
      </c>
      <c r="B4" s="7" t="s">
        <v>177</v>
      </c>
      <c r="C4" s="7" t="s">
        <v>161</v>
      </c>
      <c r="D4" s="7" t="s">
        <v>162</v>
      </c>
      <c r="E4" s="7" t="s">
        <v>163</v>
      </c>
      <c r="F4" s="7" t="s">
        <v>91</v>
      </c>
      <c r="G4" s="7" t="s">
        <v>92</v>
      </c>
      <c r="H4" s="7" t="s">
        <v>116</v>
      </c>
      <c r="I4" s="7" t="s">
        <v>6</v>
      </c>
    </row>
    <row r="5" s="2" customFormat="1" ht="20.1" customHeight="1" spans="1:9">
      <c r="A5" s="7"/>
      <c r="B5" s="8"/>
      <c r="C5" s="7"/>
      <c r="D5" s="9"/>
      <c r="E5" s="7"/>
      <c r="F5" s="10"/>
      <c r="G5" s="10"/>
      <c r="H5" s="10" t="str">
        <f t="shared" ref="H5:H22" si="0">IF(F5=0,"",(G5-F5)/F5*100)</f>
        <v/>
      </c>
      <c r="I5" s="11"/>
    </row>
    <row r="6" s="2" customFormat="1" ht="20.1" customHeight="1" spans="1:9">
      <c r="A6" s="7"/>
      <c r="B6" s="8"/>
      <c r="C6" s="7"/>
      <c r="D6" s="9"/>
      <c r="E6" s="11"/>
      <c r="F6" s="10"/>
      <c r="G6" s="10"/>
      <c r="H6" s="10" t="str">
        <f t="shared" si="0"/>
        <v/>
      </c>
      <c r="I6" s="11"/>
    </row>
    <row r="7" s="2" customFormat="1" ht="20.1" customHeight="1" spans="1:9">
      <c r="A7" s="7"/>
      <c r="B7" s="8"/>
      <c r="C7" s="7"/>
      <c r="D7" s="9"/>
      <c r="E7" s="11"/>
      <c r="F7" s="10"/>
      <c r="G7" s="10"/>
      <c r="H7" s="10" t="str">
        <f t="shared" si="0"/>
        <v/>
      </c>
      <c r="I7" s="11"/>
    </row>
    <row r="8" s="2" customFormat="1" ht="20.1" customHeight="1" spans="1:9">
      <c r="A8" s="7"/>
      <c r="B8" s="8"/>
      <c r="C8" s="7"/>
      <c r="D8" s="9"/>
      <c r="E8" s="11"/>
      <c r="F8" s="10"/>
      <c r="G8" s="10"/>
      <c r="H8" s="10" t="str">
        <f t="shared" si="0"/>
        <v/>
      </c>
      <c r="I8" s="11"/>
    </row>
    <row r="9" s="2" customFormat="1" ht="20.1" customHeight="1" spans="1:9">
      <c r="A9" s="7"/>
      <c r="B9" s="8"/>
      <c r="C9" s="7"/>
      <c r="D9" s="9"/>
      <c r="E9" s="11"/>
      <c r="F9" s="10"/>
      <c r="G9" s="10"/>
      <c r="H9" s="10" t="str">
        <f t="shared" si="0"/>
        <v/>
      </c>
      <c r="I9" s="11"/>
    </row>
    <row r="10" s="2" customFormat="1" ht="20.1" customHeight="1" spans="1:9">
      <c r="A10" s="7"/>
      <c r="B10" s="8"/>
      <c r="C10" s="7"/>
      <c r="D10" s="9"/>
      <c r="E10" s="11"/>
      <c r="F10" s="10"/>
      <c r="G10" s="10"/>
      <c r="H10" s="10" t="str">
        <f t="shared" si="0"/>
        <v/>
      </c>
      <c r="I10" s="11"/>
    </row>
    <row r="11" s="2" customFormat="1" ht="20.1" customHeight="1" spans="1:9">
      <c r="A11" s="7"/>
      <c r="B11" s="8"/>
      <c r="C11" s="7"/>
      <c r="D11" s="9"/>
      <c r="E11" s="11"/>
      <c r="F11" s="10"/>
      <c r="G11" s="10"/>
      <c r="H11" s="10" t="str">
        <f t="shared" si="0"/>
        <v/>
      </c>
      <c r="I11" s="11"/>
    </row>
    <row r="12" s="2" customFormat="1" ht="20.1" customHeight="1" spans="1:9">
      <c r="A12" s="7"/>
      <c r="B12" s="8"/>
      <c r="C12" s="7"/>
      <c r="D12" s="9"/>
      <c r="E12" s="11"/>
      <c r="F12" s="10"/>
      <c r="G12" s="10"/>
      <c r="H12" s="10" t="str">
        <f t="shared" si="0"/>
        <v/>
      </c>
      <c r="I12" s="11"/>
    </row>
    <row r="13" s="2" customFormat="1" ht="20.1" customHeight="1" spans="1:9">
      <c r="A13" s="7"/>
      <c r="B13" s="8"/>
      <c r="C13" s="7"/>
      <c r="D13" s="9"/>
      <c r="E13" s="11"/>
      <c r="F13" s="10"/>
      <c r="G13" s="10"/>
      <c r="H13" s="10" t="str">
        <f t="shared" si="0"/>
        <v/>
      </c>
      <c r="I13" s="11"/>
    </row>
    <row r="14" s="2" customFormat="1" ht="20.1" customHeight="1" spans="1:9">
      <c r="A14" s="7"/>
      <c r="B14" s="8"/>
      <c r="C14" s="7"/>
      <c r="D14" s="9"/>
      <c r="E14" s="11"/>
      <c r="F14" s="10"/>
      <c r="G14" s="10"/>
      <c r="H14" s="10" t="str">
        <f t="shared" si="0"/>
        <v/>
      </c>
      <c r="I14" s="11"/>
    </row>
    <row r="15" s="2" customFormat="1" ht="20.1" customHeight="1" spans="1:9">
      <c r="A15" s="7"/>
      <c r="B15" s="8"/>
      <c r="C15" s="7"/>
      <c r="D15" s="9"/>
      <c r="E15" s="11"/>
      <c r="F15" s="10"/>
      <c r="G15" s="10"/>
      <c r="H15" s="10" t="str">
        <f t="shared" si="0"/>
        <v/>
      </c>
      <c r="I15" s="11"/>
    </row>
    <row r="16" s="2" customFormat="1" ht="20.1" customHeight="1" spans="1:9">
      <c r="A16" s="7"/>
      <c r="B16" s="8"/>
      <c r="C16" s="7"/>
      <c r="D16" s="9"/>
      <c r="E16" s="11"/>
      <c r="F16" s="10"/>
      <c r="G16" s="10"/>
      <c r="H16" s="10" t="str">
        <f t="shared" si="0"/>
        <v/>
      </c>
      <c r="I16" s="36"/>
    </row>
    <row r="17" s="2" customFormat="1" ht="20.1" customHeight="1" spans="1:9">
      <c r="A17" s="7"/>
      <c r="B17" s="8"/>
      <c r="C17" s="7"/>
      <c r="D17" s="9"/>
      <c r="E17" s="11"/>
      <c r="F17" s="10"/>
      <c r="G17" s="10"/>
      <c r="H17" s="12" t="str">
        <f t="shared" si="0"/>
        <v/>
      </c>
      <c r="I17" s="11"/>
    </row>
    <row r="18" s="2" customFormat="1" ht="20.1" customHeight="1" spans="1:9">
      <c r="A18" s="7"/>
      <c r="B18" s="8"/>
      <c r="C18" s="7"/>
      <c r="D18" s="9"/>
      <c r="E18" s="11"/>
      <c r="F18" s="10"/>
      <c r="G18" s="10"/>
      <c r="H18" s="10" t="str">
        <f t="shared" si="0"/>
        <v/>
      </c>
      <c r="I18" s="37"/>
    </row>
    <row r="19" s="2" customFormat="1" ht="20.1" customHeight="1" spans="1:9">
      <c r="A19" s="7"/>
      <c r="B19" s="8"/>
      <c r="C19" s="7"/>
      <c r="D19" s="9"/>
      <c r="E19" s="11"/>
      <c r="F19" s="10"/>
      <c r="G19" s="10"/>
      <c r="H19" s="10" t="str">
        <f t="shared" si="0"/>
        <v/>
      </c>
      <c r="I19" s="11"/>
    </row>
    <row r="20" s="2" customFormat="1" ht="20.1" customHeight="1" spans="1:9">
      <c r="A20" s="7"/>
      <c r="B20" s="8"/>
      <c r="C20" s="7"/>
      <c r="D20" s="9"/>
      <c r="E20" s="11"/>
      <c r="F20" s="10"/>
      <c r="G20" s="10"/>
      <c r="H20" s="10" t="str">
        <f t="shared" si="0"/>
        <v/>
      </c>
      <c r="I20" s="11"/>
    </row>
    <row r="21" s="2" customFormat="1" ht="20.1" customHeight="1" spans="1:9">
      <c r="A21" s="7"/>
      <c r="B21" s="8"/>
      <c r="C21" s="7"/>
      <c r="D21" s="9"/>
      <c r="E21" s="49"/>
      <c r="F21" s="10"/>
      <c r="G21" s="10"/>
      <c r="H21" s="10" t="str">
        <f t="shared" si="0"/>
        <v/>
      </c>
      <c r="I21" s="11"/>
    </row>
    <row r="22" s="2" customFormat="1" ht="20.1" customHeight="1" spans="1:9">
      <c r="A22" s="13" t="s">
        <v>158</v>
      </c>
      <c r="B22" s="14"/>
      <c r="C22" s="11"/>
      <c r="D22" s="9"/>
      <c r="E22" s="11"/>
      <c r="F22" s="10">
        <f>SUM(F5:F21)</f>
        <v>0</v>
      </c>
      <c r="G22" s="10">
        <f>SUM(G5:G21)</f>
        <v>0</v>
      </c>
      <c r="H22" s="10" t="str">
        <f t="shared" si="0"/>
        <v/>
      </c>
      <c r="I22" s="11"/>
    </row>
    <row r="23" s="2" customFormat="1" customHeight="1" spans="1:1">
      <c r="A23" s="15" t="e">
        <f>应收账款!A22</f>
        <v>#REF!</v>
      </c>
    </row>
    <row r="24" s="2" customFormat="1" customHeight="1" spans="1:1">
      <c r="A24" s="15" t="e">
        <f>CONCATENATE(#REF!,#REF!,#REF!,#REF!,#REF!,#REF!,#REF!)</f>
        <v>#REF!</v>
      </c>
    </row>
  </sheetData>
  <mergeCells count="3">
    <mergeCell ref="A1:I1"/>
    <mergeCell ref="A2:I2"/>
    <mergeCell ref="A22:B22"/>
  </mergeCells>
  <printOptions horizontalCentered="1"/>
  <pageMargins left="0.62992125984252" right="0.62992125984252" top="0.708661417322835" bottom="0.590551181102362" header="1.02362204724409" footer="0.511811023622047"/>
  <pageSetup paperSize="9" scale="9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I33"/>
  <sheetViews>
    <sheetView view="pageBreakPreview" zoomScaleNormal="100" workbookViewId="0">
      <selection activeCell="L45" sqref="L45"/>
    </sheetView>
  </sheetViews>
  <sheetFormatPr defaultColWidth="9" defaultRowHeight="15.75" customHeight="1"/>
  <cols>
    <col min="1" max="1" width="5.125" style="4" customWidth="1"/>
    <col min="2" max="2" width="23.125" style="4" customWidth="1"/>
    <col min="3" max="3" width="13.5" style="4" customWidth="1"/>
    <col min="4" max="5" width="13" style="4" customWidth="1"/>
    <col min="6" max="7" width="14.375" style="4" customWidth="1"/>
    <col min="8" max="8" width="9.625" style="4" customWidth="1"/>
    <col min="9" max="9" width="16.875" style="4" customWidth="1"/>
    <col min="10" max="16384" width="9" style="4"/>
  </cols>
  <sheetData>
    <row r="1" s="1" customFormat="1" ht="30" customHeight="1" spans="1:9">
      <c r="A1" s="5" t="s">
        <v>178</v>
      </c>
      <c r="B1" s="5"/>
      <c r="C1" s="5"/>
      <c r="D1" s="5"/>
      <c r="E1" s="5"/>
      <c r="F1" s="5"/>
      <c r="G1" s="5"/>
      <c r="H1" s="5"/>
      <c r="I1" s="5"/>
    </row>
    <row r="2" s="2" customFormat="1" ht="14.1" customHeight="1" spans="1:9">
      <c r="A2" s="3" t="e">
        <f>CONCATENATE(#REF!,#REF!,#REF!,#REF!,#REF!,#REF!,#REF!)</f>
        <v>#REF!</v>
      </c>
      <c r="B2" s="3"/>
      <c r="C2" s="3"/>
      <c r="D2" s="3"/>
      <c r="E2" s="3"/>
      <c r="F2" s="3"/>
      <c r="G2" s="3"/>
      <c r="H2" s="3"/>
      <c r="I2" s="3"/>
    </row>
    <row r="3" s="2" customFormat="1" customHeight="1" spans="1:9">
      <c r="A3" s="2" t="e">
        <f>#REF!&amp;#REF!</f>
        <v>#REF!</v>
      </c>
      <c r="I3" s="6" t="s">
        <v>1</v>
      </c>
    </row>
    <row r="4" s="3" customFormat="1" customHeight="1" spans="1:9">
      <c r="A4" s="7" t="s">
        <v>3</v>
      </c>
      <c r="B4" s="7" t="s">
        <v>160</v>
      </c>
      <c r="C4" s="7" t="s">
        <v>161</v>
      </c>
      <c r="D4" s="7" t="s">
        <v>162</v>
      </c>
      <c r="E4" s="7" t="s">
        <v>163</v>
      </c>
      <c r="F4" s="7" t="s">
        <v>91</v>
      </c>
      <c r="G4" s="7" t="s">
        <v>92</v>
      </c>
      <c r="H4" s="7" t="s">
        <v>116</v>
      </c>
      <c r="I4" s="7" t="s">
        <v>6</v>
      </c>
    </row>
    <row r="5" s="2" customFormat="1" customHeight="1" spans="1:9">
      <c r="A5" s="7"/>
      <c r="B5" s="8"/>
      <c r="C5" s="7"/>
      <c r="D5" s="9"/>
      <c r="E5" s="7"/>
      <c r="F5" s="10"/>
      <c r="G5" s="10"/>
      <c r="H5" s="10" t="str">
        <f>IF(F5=0,"",(G5-F5)/F5*100)</f>
        <v/>
      </c>
      <c r="I5" s="11"/>
    </row>
    <row r="6" s="2" customFormat="1" customHeight="1" spans="1:9">
      <c r="A6" s="7"/>
      <c r="B6" s="8"/>
      <c r="C6" s="7"/>
      <c r="D6" s="9"/>
      <c r="E6" s="7"/>
      <c r="F6" s="10"/>
      <c r="G6" s="10"/>
      <c r="H6" s="10" t="str">
        <f t="shared" ref="H6:H26" si="0">IF(F6=0,"",(G6-F6)/F6*100)</f>
        <v/>
      </c>
      <c r="I6" s="11"/>
    </row>
    <row r="7" s="2" customFormat="1" customHeight="1" spans="1:9">
      <c r="A7" s="7"/>
      <c r="B7" s="8"/>
      <c r="C7" s="7"/>
      <c r="D7" s="9"/>
      <c r="E7" s="7"/>
      <c r="F7" s="10"/>
      <c r="G7" s="10"/>
      <c r="H7" s="10" t="str">
        <f t="shared" si="0"/>
        <v/>
      </c>
      <c r="I7" s="11"/>
    </row>
    <row r="8" s="2" customFormat="1" customHeight="1" spans="1:9">
      <c r="A8" s="7"/>
      <c r="B8" s="8"/>
      <c r="C8" s="7"/>
      <c r="D8" s="9"/>
      <c r="E8" s="7"/>
      <c r="F8" s="10"/>
      <c r="G8" s="10"/>
      <c r="H8" s="10" t="str">
        <f t="shared" si="0"/>
        <v/>
      </c>
      <c r="I8" s="11"/>
    </row>
    <row r="9" s="2" customFormat="1" customHeight="1" spans="1:9">
      <c r="A9" s="7"/>
      <c r="B9" s="8"/>
      <c r="C9" s="7"/>
      <c r="D9" s="9"/>
      <c r="E9" s="7"/>
      <c r="F9" s="10"/>
      <c r="G9" s="10"/>
      <c r="H9" s="10" t="str">
        <f t="shared" si="0"/>
        <v/>
      </c>
      <c r="I9" s="11"/>
    </row>
    <row r="10" s="2" customFormat="1" customHeight="1" spans="1:9">
      <c r="A10" s="7"/>
      <c r="B10" s="8"/>
      <c r="C10" s="7"/>
      <c r="D10" s="9"/>
      <c r="E10" s="7"/>
      <c r="F10" s="10"/>
      <c r="G10" s="10"/>
      <c r="H10" s="10" t="str">
        <f t="shared" si="0"/>
        <v/>
      </c>
      <c r="I10" s="11"/>
    </row>
    <row r="11" s="2" customFormat="1" customHeight="1" spans="1:9">
      <c r="A11" s="7"/>
      <c r="B11" s="8"/>
      <c r="C11" s="7"/>
      <c r="D11" s="9"/>
      <c r="E11" s="7"/>
      <c r="F11" s="10"/>
      <c r="G11" s="10"/>
      <c r="H11" s="10" t="str">
        <f t="shared" si="0"/>
        <v/>
      </c>
      <c r="I11" s="11"/>
    </row>
    <row r="12" s="2" customFormat="1" customHeight="1" spans="1:9">
      <c r="A12" s="7"/>
      <c r="B12" s="8"/>
      <c r="C12" s="7"/>
      <c r="D12" s="9"/>
      <c r="E12" s="7"/>
      <c r="F12" s="10"/>
      <c r="G12" s="10"/>
      <c r="H12" s="10" t="str">
        <f t="shared" si="0"/>
        <v/>
      </c>
      <c r="I12" s="11"/>
    </row>
    <row r="13" s="2" customFormat="1" customHeight="1" spans="1:9">
      <c r="A13" s="7"/>
      <c r="B13" s="8"/>
      <c r="C13" s="7"/>
      <c r="D13" s="9"/>
      <c r="E13" s="7"/>
      <c r="F13" s="10"/>
      <c r="G13" s="10"/>
      <c r="H13" s="10" t="str">
        <f t="shared" si="0"/>
        <v/>
      </c>
      <c r="I13" s="11"/>
    </row>
    <row r="14" s="2" customFormat="1" customHeight="1" spans="1:9">
      <c r="A14" s="7"/>
      <c r="B14" s="8"/>
      <c r="C14" s="7"/>
      <c r="D14" s="9"/>
      <c r="E14" s="7"/>
      <c r="F14" s="10"/>
      <c r="G14" s="10"/>
      <c r="H14" s="10" t="str">
        <f t="shared" si="0"/>
        <v/>
      </c>
      <c r="I14" s="11"/>
    </row>
    <row r="15" s="2" customFormat="1" customHeight="1" spans="1:9">
      <c r="A15" s="7"/>
      <c r="B15" s="8"/>
      <c r="C15" s="7"/>
      <c r="D15" s="9"/>
      <c r="E15" s="7"/>
      <c r="F15" s="10"/>
      <c r="G15" s="10"/>
      <c r="H15" s="10" t="str">
        <f t="shared" si="0"/>
        <v/>
      </c>
      <c r="I15" s="11"/>
    </row>
    <row r="16" s="2" customFormat="1" customHeight="1" spans="1:9">
      <c r="A16" s="7"/>
      <c r="B16" s="8"/>
      <c r="C16" s="7"/>
      <c r="D16" s="9"/>
      <c r="E16" s="7"/>
      <c r="F16" s="10"/>
      <c r="G16" s="10"/>
      <c r="H16" s="10" t="str">
        <f t="shared" si="0"/>
        <v/>
      </c>
      <c r="I16" s="36"/>
    </row>
    <row r="17" s="2" customFormat="1" customHeight="1" spans="1:9">
      <c r="A17" s="7"/>
      <c r="B17" s="8"/>
      <c r="C17" s="7"/>
      <c r="D17" s="9"/>
      <c r="E17" s="7"/>
      <c r="F17" s="10"/>
      <c r="G17" s="10"/>
      <c r="H17" s="12" t="str">
        <f t="shared" si="0"/>
        <v/>
      </c>
      <c r="I17" s="11"/>
    </row>
    <row r="18" s="2" customFormat="1" customHeight="1" spans="1:9">
      <c r="A18" s="7"/>
      <c r="B18" s="8"/>
      <c r="C18" s="7"/>
      <c r="D18" s="9"/>
      <c r="E18" s="7"/>
      <c r="F18" s="10"/>
      <c r="G18" s="10"/>
      <c r="H18" s="10" t="str">
        <f t="shared" si="0"/>
        <v/>
      </c>
      <c r="I18" s="37"/>
    </row>
    <row r="19" s="2" customFormat="1" customHeight="1" spans="1:9">
      <c r="A19" s="7"/>
      <c r="B19" s="8"/>
      <c r="C19" s="7"/>
      <c r="D19" s="9"/>
      <c r="E19" s="7"/>
      <c r="F19" s="10"/>
      <c r="G19" s="10"/>
      <c r="H19" s="10" t="str">
        <f t="shared" si="0"/>
        <v/>
      </c>
      <c r="I19" s="11"/>
    </row>
    <row r="20" s="2" customFormat="1" customHeight="1" spans="1:9">
      <c r="A20" s="7"/>
      <c r="B20" s="8"/>
      <c r="C20" s="7"/>
      <c r="D20" s="9"/>
      <c r="E20" s="7"/>
      <c r="F20" s="10"/>
      <c r="G20" s="10"/>
      <c r="H20" s="10" t="str">
        <f t="shared" si="0"/>
        <v/>
      </c>
      <c r="I20" s="11"/>
    </row>
    <row r="21" s="2" customFormat="1" customHeight="1" spans="1:9">
      <c r="A21" s="7"/>
      <c r="B21" s="8"/>
      <c r="C21" s="7"/>
      <c r="D21" s="9"/>
      <c r="E21" s="13"/>
      <c r="F21" s="10"/>
      <c r="G21" s="10"/>
      <c r="H21" s="10" t="str">
        <f t="shared" si="0"/>
        <v/>
      </c>
      <c r="I21" s="11"/>
    </row>
    <row r="22" s="2" customFormat="1" customHeight="1" spans="1:9">
      <c r="A22" s="7"/>
      <c r="B22" s="8"/>
      <c r="C22" s="7"/>
      <c r="D22" s="9"/>
      <c r="E22" s="7"/>
      <c r="F22" s="10"/>
      <c r="G22" s="10"/>
      <c r="H22" s="10" t="str">
        <f t="shared" si="0"/>
        <v/>
      </c>
      <c r="I22" s="11"/>
    </row>
    <row r="23" s="2" customFormat="1" customHeight="1" spans="1:9">
      <c r="A23" s="13" t="s">
        <v>158</v>
      </c>
      <c r="B23" s="14"/>
      <c r="C23" s="7"/>
      <c r="D23" s="9"/>
      <c r="E23" s="7"/>
      <c r="F23" s="10">
        <f t="shared" ref="F23:G23" si="1">SUM(F5:F22)</f>
        <v>0</v>
      </c>
      <c r="G23" s="10">
        <f t="shared" si="1"/>
        <v>0</v>
      </c>
      <c r="H23" s="10" t="str">
        <f t="shared" si="0"/>
        <v/>
      </c>
      <c r="I23" s="11"/>
    </row>
    <row r="24" s="2" customFormat="1" customHeight="1" spans="1:9">
      <c r="A24" s="13" t="s">
        <v>164</v>
      </c>
      <c r="B24" s="14"/>
      <c r="C24" s="7"/>
      <c r="D24" s="9"/>
      <c r="E24" s="7"/>
      <c r="F24" s="10"/>
      <c r="G24" s="10"/>
      <c r="H24" s="10"/>
      <c r="I24" s="11"/>
    </row>
    <row r="25" s="2" customFormat="1" customHeight="1" spans="1:9">
      <c r="A25" s="13" t="s">
        <v>165</v>
      </c>
      <c r="B25" s="14"/>
      <c r="C25" s="7"/>
      <c r="D25" s="9"/>
      <c r="E25" s="7"/>
      <c r="F25" s="10"/>
      <c r="G25" s="10"/>
      <c r="H25" s="10" t="str">
        <f t="shared" si="0"/>
        <v/>
      </c>
      <c r="I25" s="11"/>
    </row>
    <row r="26" s="2" customFormat="1" customHeight="1" spans="1:9">
      <c r="A26" s="13" t="s">
        <v>166</v>
      </c>
      <c r="B26" s="14"/>
      <c r="C26" s="11"/>
      <c r="D26" s="9"/>
      <c r="E26" s="11"/>
      <c r="F26" s="10">
        <f t="shared" ref="F26:G26" si="2">F23-F24-F25</f>
        <v>0</v>
      </c>
      <c r="G26" s="10">
        <f t="shared" si="2"/>
        <v>0</v>
      </c>
      <c r="H26" s="10" t="str">
        <f t="shared" si="0"/>
        <v/>
      </c>
      <c r="I26" s="11"/>
    </row>
    <row r="27" s="2" customFormat="1" customHeight="1" spans="1:1">
      <c r="A27" s="15" t="e">
        <f>预付账款!A23</f>
        <v>#REF!</v>
      </c>
    </row>
    <row r="28" s="2" customFormat="1" customHeight="1" spans="1:1">
      <c r="A28" s="15" t="e">
        <f>CONCATENATE(#REF!,#REF!,#REF!,#REF!,#REF!,#REF!,#REF!)</f>
        <v>#REF!</v>
      </c>
    </row>
    <row r="29" customHeight="1" spans="2:3">
      <c r="B29" s="223" t="s">
        <v>167</v>
      </c>
      <c r="C29" s="224" t="s">
        <v>168</v>
      </c>
    </row>
    <row r="30" customHeight="1" spans="2:3">
      <c r="B30" s="225" t="s">
        <v>169</v>
      </c>
      <c r="C30" s="4" t="s">
        <v>170</v>
      </c>
    </row>
    <row r="31" customHeight="1" spans="3:3">
      <c r="C31" s="4" t="s">
        <v>171</v>
      </c>
    </row>
    <row r="32" customHeight="1" spans="3:3">
      <c r="C32" s="4" t="s">
        <v>179</v>
      </c>
    </row>
    <row r="33" customHeight="1" spans="3:3">
      <c r="C33" s="4" t="s">
        <v>173</v>
      </c>
    </row>
  </sheetData>
  <mergeCells count="6">
    <mergeCell ref="A1:I1"/>
    <mergeCell ref="A2:I2"/>
    <mergeCell ref="A23:B23"/>
    <mergeCell ref="A24:B24"/>
    <mergeCell ref="A25:B25"/>
    <mergeCell ref="A26:B26"/>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tabColor rgb="FFFF0000"/>
    <pageSetUpPr fitToPage="1"/>
  </sheetPr>
  <dimension ref="A1:I24"/>
  <sheetViews>
    <sheetView view="pageBreakPreview" zoomScaleNormal="85" workbookViewId="0">
      <selection activeCell="L45" sqref="L45"/>
    </sheetView>
  </sheetViews>
  <sheetFormatPr defaultColWidth="9" defaultRowHeight="15.75" customHeight="1"/>
  <cols>
    <col min="1" max="1" width="6.875" style="4" customWidth="1"/>
    <col min="2" max="5" width="25.5" style="4" customWidth="1"/>
    <col min="6" max="6" width="12.625" style="4" customWidth="1"/>
    <col min="7" max="16384" width="9" style="4"/>
  </cols>
  <sheetData>
    <row r="1" s="1" customFormat="1" ht="24.95" customHeight="1" spans="1:6">
      <c r="A1" s="5" t="s">
        <v>180</v>
      </c>
      <c r="B1" s="5"/>
      <c r="C1" s="5"/>
      <c r="D1" s="5"/>
      <c r="E1" s="5"/>
      <c r="F1" s="5"/>
    </row>
    <row r="2" s="2" customFormat="1" ht="20.1" customHeight="1" spans="1:6">
      <c r="A2" s="3" t="e">
        <f>CONCATENATE(#REF!,#REF!,#REF!,#REF!,#REF!,#REF!,#REF!)</f>
        <v>#REF!</v>
      </c>
      <c r="B2" s="3"/>
      <c r="C2" s="3"/>
      <c r="D2" s="3"/>
      <c r="E2" s="3"/>
      <c r="F2" s="3"/>
    </row>
    <row r="3" s="2" customFormat="1" ht="20.1" customHeight="1" spans="1:6">
      <c r="A3" s="2" t="e">
        <f>#REF!&amp;#REF!</f>
        <v>#REF!</v>
      </c>
      <c r="F3" s="44" t="s">
        <v>1</v>
      </c>
    </row>
    <row r="4" s="3" customFormat="1" ht="24.95" customHeight="1" spans="1:6">
      <c r="A4" s="45" t="s">
        <v>89</v>
      </c>
      <c r="B4" s="45" t="s">
        <v>90</v>
      </c>
      <c r="C4" s="45" t="s">
        <v>91</v>
      </c>
      <c r="D4" s="45" t="s">
        <v>92</v>
      </c>
      <c r="E4" s="46" t="s">
        <v>93</v>
      </c>
      <c r="F4" s="45" t="s">
        <v>116</v>
      </c>
    </row>
    <row r="5" s="2" customFormat="1" ht="20.1" customHeight="1" spans="1:6">
      <c r="A5" s="45" t="s">
        <v>181</v>
      </c>
      <c r="B5" s="286" t="s">
        <v>182</v>
      </c>
      <c r="C5" s="10">
        <f>'材料采购（在途物资）'!H23</f>
        <v>0</v>
      </c>
      <c r="D5" s="10">
        <f>'材料采购（在途物资）'!K23</f>
        <v>0</v>
      </c>
      <c r="E5" s="10">
        <f>D5-C5</f>
        <v>0</v>
      </c>
      <c r="F5" s="47" t="str">
        <f t="shared" ref="F5:F12" si="0">IF(C5=0,"",E5/C5*100)</f>
        <v/>
      </c>
    </row>
    <row r="6" s="2" customFormat="1" ht="20.1" customHeight="1" spans="1:6">
      <c r="A6" s="45" t="s">
        <v>183</v>
      </c>
      <c r="B6" s="287" t="s">
        <v>184</v>
      </c>
      <c r="C6" s="10">
        <f>原材料!H22</f>
        <v>0</v>
      </c>
      <c r="D6" s="10">
        <f>原材料!K22</f>
        <v>0</v>
      </c>
      <c r="E6" s="10">
        <f>D6-C6</f>
        <v>0</v>
      </c>
      <c r="F6" s="47" t="str">
        <f t="shared" si="0"/>
        <v/>
      </c>
    </row>
    <row r="7" s="2" customFormat="1" ht="20.1" customHeight="1" spans="1:6">
      <c r="A7" s="45" t="s">
        <v>185</v>
      </c>
      <c r="B7" s="287" t="s">
        <v>186</v>
      </c>
      <c r="C7" s="10">
        <f>在库周转材料!H23</f>
        <v>0</v>
      </c>
      <c r="D7" s="10">
        <f>在库周转材料!K23</f>
        <v>0</v>
      </c>
      <c r="E7" s="10">
        <f t="shared" ref="E7:E14" si="1">D7-C7</f>
        <v>0</v>
      </c>
      <c r="F7" s="47" t="str">
        <f t="shared" si="0"/>
        <v/>
      </c>
    </row>
    <row r="8" s="2" customFormat="1" ht="20.1" customHeight="1" spans="1:6">
      <c r="A8" s="45" t="s">
        <v>187</v>
      </c>
      <c r="B8" s="287" t="s">
        <v>188</v>
      </c>
      <c r="C8" s="10">
        <f>委托加工物资!I23</f>
        <v>0</v>
      </c>
      <c r="D8" s="10">
        <f>委托加工物资!L23</f>
        <v>0</v>
      </c>
      <c r="E8" s="10">
        <f t="shared" si="1"/>
        <v>0</v>
      </c>
      <c r="F8" s="47" t="str">
        <f t="shared" si="0"/>
        <v/>
      </c>
    </row>
    <row r="9" s="2" customFormat="1" ht="20.1" customHeight="1" spans="1:6">
      <c r="A9" s="45" t="s">
        <v>189</v>
      </c>
      <c r="B9" s="287" t="s">
        <v>190</v>
      </c>
      <c r="C9" s="10">
        <f>'产成品（库存商品）'!H22</f>
        <v>0</v>
      </c>
      <c r="D9" s="10">
        <f>'产成品（库存商品）'!K22</f>
        <v>0</v>
      </c>
      <c r="E9" s="10">
        <f t="shared" si="1"/>
        <v>0</v>
      </c>
      <c r="F9" s="47" t="str">
        <f t="shared" si="0"/>
        <v/>
      </c>
    </row>
    <row r="10" s="2" customFormat="1" ht="20.1" customHeight="1" spans="1:6">
      <c r="A10" s="45" t="s">
        <v>191</v>
      </c>
      <c r="B10" s="287" t="s">
        <v>192</v>
      </c>
      <c r="C10" s="10">
        <f>'在产品（自制半成品）'!H22</f>
        <v>0</v>
      </c>
      <c r="D10" s="10">
        <f>'在产品（自制半成品）'!K22</f>
        <v>0</v>
      </c>
      <c r="E10" s="10">
        <f t="shared" si="1"/>
        <v>0</v>
      </c>
      <c r="F10" s="47" t="str">
        <f t="shared" si="0"/>
        <v/>
      </c>
    </row>
    <row r="11" s="2" customFormat="1" ht="20.1" customHeight="1" spans="1:6">
      <c r="A11" s="45" t="s">
        <v>193</v>
      </c>
      <c r="B11" s="287" t="s">
        <v>194</v>
      </c>
      <c r="C11" s="10">
        <f>发出商品!H22</f>
        <v>0</v>
      </c>
      <c r="D11" s="10">
        <f>发出商品!K22</f>
        <v>0</v>
      </c>
      <c r="E11" s="10">
        <f t="shared" si="1"/>
        <v>0</v>
      </c>
      <c r="F11" s="47" t="str">
        <f t="shared" si="0"/>
        <v/>
      </c>
    </row>
    <row r="12" s="2" customFormat="1" ht="20.1" customHeight="1" spans="1:6">
      <c r="A12" s="45" t="s">
        <v>195</v>
      </c>
      <c r="B12" s="287" t="s">
        <v>196</v>
      </c>
      <c r="C12" s="10">
        <f>在用周转材料!I23</f>
        <v>0</v>
      </c>
      <c r="D12" s="10">
        <f>在用周转材料!M23</f>
        <v>0</v>
      </c>
      <c r="E12" s="10">
        <f t="shared" si="1"/>
        <v>0</v>
      </c>
      <c r="F12" s="47" t="str">
        <f t="shared" si="0"/>
        <v/>
      </c>
    </row>
    <row r="13" s="127" customFormat="1" ht="20.1" customHeight="1" spans="1:6">
      <c r="A13" s="45" t="s">
        <v>197</v>
      </c>
      <c r="B13" s="287" t="s">
        <v>198</v>
      </c>
      <c r="C13" s="236">
        <f>开发成本!C19</f>
        <v>0</v>
      </c>
      <c r="D13" s="236">
        <f>开发成本!D19</f>
        <v>0</v>
      </c>
      <c r="E13" s="10">
        <f t="shared" si="1"/>
        <v>0</v>
      </c>
      <c r="F13" s="288"/>
    </row>
    <row r="14" s="2" customFormat="1" ht="20.1" customHeight="1" spans="1:9">
      <c r="A14" s="45" t="s">
        <v>199</v>
      </c>
      <c r="B14" s="287" t="s">
        <v>200</v>
      </c>
      <c r="C14" s="10">
        <f>开发产品!J19</f>
        <v>0</v>
      </c>
      <c r="D14" s="10">
        <f>开发产品!K19</f>
        <v>0</v>
      </c>
      <c r="E14" s="10">
        <f t="shared" si="1"/>
        <v>0</v>
      </c>
      <c r="F14" s="47"/>
      <c r="I14" s="127"/>
    </row>
    <row r="15" s="2" customFormat="1" ht="20.1" customHeight="1" spans="1:9">
      <c r="A15" s="45"/>
      <c r="B15" s="11"/>
      <c r="C15" s="10"/>
      <c r="D15" s="10"/>
      <c r="E15" s="10"/>
      <c r="F15" s="47"/>
      <c r="I15" s="127"/>
    </row>
    <row r="16" s="2" customFormat="1" ht="20.1" customHeight="1" spans="1:9">
      <c r="A16" s="7"/>
      <c r="B16" s="11"/>
      <c r="C16" s="10"/>
      <c r="D16" s="10"/>
      <c r="E16" s="10"/>
      <c r="F16" s="47"/>
      <c r="I16" s="127"/>
    </row>
    <row r="17" s="2" customFormat="1" ht="20.1" customHeight="1" spans="1:9">
      <c r="A17" s="7"/>
      <c r="B17" s="11"/>
      <c r="C17" s="10"/>
      <c r="D17" s="10"/>
      <c r="E17" s="10"/>
      <c r="F17" s="47"/>
      <c r="I17" s="127"/>
    </row>
    <row r="18" s="2" customFormat="1" ht="20.1" customHeight="1" spans="1:9">
      <c r="A18" s="7"/>
      <c r="B18" s="11"/>
      <c r="C18" s="10"/>
      <c r="D18" s="10"/>
      <c r="E18" s="10"/>
      <c r="F18" s="47"/>
      <c r="I18" s="127"/>
    </row>
    <row r="19" s="2" customFormat="1" ht="20.1" customHeight="1" spans="1:9">
      <c r="A19" s="7"/>
      <c r="B19" s="11"/>
      <c r="C19" s="10"/>
      <c r="D19" s="10"/>
      <c r="E19" s="10"/>
      <c r="F19" s="47"/>
      <c r="I19" s="127"/>
    </row>
    <row r="20" s="2" customFormat="1" ht="20.1" customHeight="1" spans="1:9">
      <c r="A20" s="45" t="s">
        <v>107</v>
      </c>
      <c r="B20" s="45" t="s">
        <v>201</v>
      </c>
      <c r="C20" s="10">
        <f>SUM(C5:C19)</f>
        <v>0</v>
      </c>
      <c r="D20" s="10">
        <f>SUM(D5:D19)</f>
        <v>0</v>
      </c>
      <c r="E20" s="10">
        <f>SUM(E5:E19)</f>
        <v>0</v>
      </c>
      <c r="F20" s="47" t="str">
        <f>IF(C20=0,"",E20/C20*100)</f>
        <v/>
      </c>
      <c r="I20" s="127"/>
    </row>
    <row r="21" s="2" customFormat="1" ht="20.1" customHeight="1" spans="1:9">
      <c r="A21" s="45" t="s">
        <v>107</v>
      </c>
      <c r="B21" s="45" t="s">
        <v>202</v>
      </c>
      <c r="C21" s="10"/>
      <c r="D21" s="10"/>
      <c r="E21" s="12"/>
      <c r="F21" s="10" t="str">
        <f>IF(C21=0,"",E21/C21*100)</f>
        <v/>
      </c>
      <c r="I21" s="127"/>
    </row>
    <row r="22" s="2" customFormat="1" ht="20.1" customHeight="1" spans="1:6">
      <c r="A22" s="45" t="s">
        <v>107</v>
      </c>
      <c r="B22" s="45" t="s">
        <v>203</v>
      </c>
      <c r="C22" s="10">
        <f>C20-C21</f>
        <v>0</v>
      </c>
      <c r="D22" s="10">
        <f>D20-D21</f>
        <v>0</v>
      </c>
      <c r="E22" s="10">
        <f>E20-E21</f>
        <v>0</v>
      </c>
      <c r="F22" s="47" t="str">
        <f>IF(C22=0,"",E22/C22*100)</f>
        <v/>
      </c>
    </row>
    <row r="23" s="2" customFormat="1" customHeight="1" spans="1:1">
      <c r="A23" s="15" t="e">
        <f>其他应收款!A27</f>
        <v>#REF!</v>
      </c>
    </row>
    <row r="24" s="2" customFormat="1" customHeight="1" spans="1:1">
      <c r="A24" s="15" t="e">
        <f>CONCATENATE(#REF!,#REF!,#REF!,#REF!,#REF!,#REF!,#REF!)</f>
        <v>#REF!</v>
      </c>
    </row>
  </sheetData>
  <mergeCells count="2">
    <mergeCell ref="A1:F1"/>
    <mergeCell ref="A2:F2"/>
  </mergeCells>
  <hyperlinks>
    <hyperlink ref="B6" location="原材料!A1" display="原材料"/>
    <hyperlink ref="B5" location="'材料采购（在途物资）'!A1" display="材料采购（在途物资）"/>
    <hyperlink ref="B7" location="在库周转材料!B1" display="在库周转材料"/>
    <hyperlink ref="B8" location="委托加工物资!B1" display="委托加工物资"/>
    <hyperlink ref="B9" location="'产成品（库存商品）'!A1" display="产成品（库存商品）"/>
    <hyperlink ref="B10" location="'在产品（自制半成品）'!A1" display="在产品（自制半成品）"/>
    <hyperlink ref="B11" location="发出商品!B1" display="发出商品"/>
    <hyperlink ref="B12" location="在用周转材料!B1" display="在用周转材料"/>
    <hyperlink ref="B13" location="开发成本!A1" display="开发成本"/>
    <hyperlink ref="B14" location="开发产品!A1" display="开发产品"/>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M25"/>
  <sheetViews>
    <sheetView view="pageBreakPreview" zoomScaleNormal="100" workbookViewId="0">
      <selection activeCell="L45" sqref="L45"/>
    </sheetView>
  </sheetViews>
  <sheetFormatPr defaultColWidth="9" defaultRowHeight="15.75" customHeight="1"/>
  <cols>
    <col min="1" max="1" width="7.375" style="4" customWidth="1"/>
    <col min="2" max="2" width="11.375" style="4" customWidth="1"/>
    <col min="3" max="3" width="13.5" style="4" customWidth="1"/>
    <col min="4" max="4" width="17" style="4" customWidth="1"/>
    <col min="5" max="5" width="5.375" style="4" customWidth="1"/>
    <col min="6" max="6" width="5.875" style="4" customWidth="1"/>
    <col min="7" max="8" width="15.5" style="4" customWidth="1"/>
    <col min="9" max="9" width="4.625" style="4" customWidth="1"/>
    <col min="10" max="11" width="15.875" style="4" customWidth="1"/>
    <col min="12" max="12" width="7" style="4" customWidth="1"/>
    <col min="13" max="13" width="13.125" style="4" customWidth="1"/>
    <col min="14" max="16384" width="9" style="4"/>
  </cols>
  <sheetData>
    <row r="1" s="1" customFormat="1" ht="24.95" customHeight="1" spans="1:13">
      <c r="A1" s="5" t="s">
        <v>204</v>
      </c>
      <c r="B1" s="5"/>
      <c r="C1" s="5"/>
      <c r="D1" s="5"/>
      <c r="E1" s="5"/>
      <c r="F1" s="5"/>
      <c r="G1" s="5"/>
      <c r="H1" s="5"/>
      <c r="I1" s="5"/>
      <c r="J1" s="5"/>
      <c r="K1" s="5"/>
      <c r="L1" s="5"/>
      <c r="M1" s="5"/>
    </row>
    <row r="2" s="2" customFormat="1" ht="20.1" customHeight="1" spans="1:13">
      <c r="A2" s="3" t="e">
        <f>CONCATENATE(#REF!,#REF!,#REF!,#REF!,#REF!,#REF!,#REF!)</f>
        <v>#REF!</v>
      </c>
      <c r="B2" s="3"/>
      <c r="C2" s="3"/>
      <c r="D2" s="3"/>
      <c r="E2" s="3"/>
      <c r="F2" s="3"/>
      <c r="G2" s="3"/>
      <c r="H2" s="3"/>
      <c r="I2" s="3"/>
      <c r="J2" s="3"/>
      <c r="K2" s="3"/>
      <c r="L2" s="3"/>
      <c r="M2" s="3"/>
    </row>
    <row r="3" s="2" customFormat="1" ht="20.1" customHeight="1" spans="1:13">
      <c r="A3" s="2" t="e">
        <f>#REF!&amp;#REF!</f>
        <v>#REF!</v>
      </c>
      <c r="M3" s="6" t="s">
        <v>1</v>
      </c>
    </row>
    <row r="4" s="3" customFormat="1" ht="20.1" customHeight="1" spans="1:13">
      <c r="A4" s="7" t="s">
        <v>3</v>
      </c>
      <c r="B4" s="107" t="s">
        <v>205</v>
      </c>
      <c r="C4" s="107" t="s">
        <v>206</v>
      </c>
      <c r="D4" s="7" t="s">
        <v>207</v>
      </c>
      <c r="E4" s="118" t="s">
        <v>208</v>
      </c>
      <c r="F4" s="13" t="s">
        <v>91</v>
      </c>
      <c r="G4" s="99"/>
      <c r="H4" s="14"/>
      <c r="I4" s="13" t="s">
        <v>92</v>
      </c>
      <c r="J4" s="99"/>
      <c r="K4" s="14"/>
      <c r="L4" s="7" t="s">
        <v>116</v>
      </c>
      <c r="M4" s="7" t="s">
        <v>6</v>
      </c>
    </row>
    <row r="5" s="3" customFormat="1" ht="20.1" customHeight="1" spans="1:13">
      <c r="A5" s="7"/>
      <c r="B5" s="109"/>
      <c r="C5" s="109"/>
      <c r="D5" s="7"/>
      <c r="E5" s="120"/>
      <c r="F5" s="7" t="s">
        <v>209</v>
      </c>
      <c r="G5" s="7" t="s">
        <v>210</v>
      </c>
      <c r="H5" s="7" t="s">
        <v>211</v>
      </c>
      <c r="I5" s="118" t="s">
        <v>212</v>
      </c>
      <c r="J5" s="7" t="s">
        <v>210</v>
      </c>
      <c r="K5" s="7" t="s">
        <v>211</v>
      </c>
      <c r="L5" s="7"/>
      <c r="M5" s="7"/>
    </row>
    <row r="6" s="2" customFormat="1" ht="20.1" customHeight="1" spans="1:13">
      <c r="A6" s="45"/>
      <c r="B6" s="45"/>
      <c r="C6" s="45"/>
      <c r="D6" s="68"/>
      <c r="E6" s="271"/>
      <c r="F6" s="272"/>
      <c r="G6" s="272"/>
      <c r="H6" s="10"/>
      <c r="I6" s="34"/>
      <c r="J6" s="10"/>
      <c r="K6" s="10"/>
      <c r="L6" s="10" t="str">
        <f>IF(H6=0,"",(K6-H6)/H6*100)</f>
        <v/>
      </c>
      <c r="M6" s="11"/>
    </row>
    <row r="7" s="2" customFormat="1" ht="20.1" customHeight="1" spans="1:13">
      <c r="A7" s="45"/>
      <c r="B7" s="45"/>
      <c r="C7" s="45"/>
      <c r="D7" s="68"/>
      <c r="E7" s="271"/>
      <c r="F7" s="272"/>
      <c r="G7" s="272"/>
      <c r="H7" s="10"/>
      <c r="I7" s="34"/>
      <c r="J7" s="10"/>
      <c r="K7" s="10"/>
      <c r="L7" s="10" t="str">
        <f t="shared" ref="L7:L21" si="0">IF(H7=0,"",(K7-H7)/H7*100)</f>
        <v/>
      </c>
      <c r="M7" s="11"/>
    </row>
    <row r="8" s="2" customFormat="1" ht="20.1" customHeight="1" spans="1:13">
      <c r="A8" s="45"/>
      <c r="B8" s="45"/>
      <c r="C8" s="45"/>
      <c r="D8" s="68"/>
      <c r="E8" s="271"/>
      <c r="F8" s="272"/>
      <c r="G8" s="272"/>
      <c r="H8" s="10"/>
      <c r="I8" s="34"/>
      <c r="J8" s="10"/>
      <c r="K8" s="10"/>
      <c r="L8" s="10" t="str">
        <f t="shared" si="0"/>
        <v/>
      </c>
      <c r="M8" s="11"/>
    </row>
    <row r="9" s="2" customFormat="1" ht="20.1" customHeight="1" spans="1:13">
      <c r="A9" s="45"/>
      <c r="B9" s="45"/>
      <c r="C9" s="45"/>
      <c r="D9" s="68"/>
      <c r="E9" s="271"/>
      <c r="F9" s="272"/>
      <c r="G9" s="272"/>
      <c r="H9" s="10"/>
      <c r="I9" s="34"/>
      <c r="J9" s="10"/>
      <c r="K9" s="10"/>
      <c r="L9" s="10" t="str">
        <f t="shared" si="0"/>
        <v/>
      </c>
      <c r="M9" s="11"/>
    </row>
    <row r="10" s="2" customFormat="1" ht="20.1" customHeight="1" spans="1:13">
      <c r="A10" s="45"/>
      <c r="B10" s="45"/>
      <c r="C10" s="45"/>
      <c r="D10" s="68"/>
      <c r="E10" s="271"/>
      <c r="F10" s="272"/>
      <c r="G10" s="272"/>
      <c r="H10" s="10"/>
      <c r="I10" s="34"/>
      <c r="J10" s="10"/>
      <c r="K10" s="10"/>
      <c r="L10" s="10" t="str">
        <f t="shared" si="0"/>
        <v/>
      </c>
      <c r="M10" s="11"/>
    </row>
    <row r="11" s="2" customFormat="1" ht="20.1" customHeight="1" spans="1:13">
      <c r="A11" s="45"/>
      <c r="B11" s="45"/>
      <c r="C11" s="45"/>
      <c r="D11" s="68"/>
      <c r="E11" s="271"/>
      <c r="F11" s="272"/>
      <c r="G11" s="272"/>
      <c r="H11" s="10"/>
      <c r="I11" s="34"/>
      <c r="J11" s="10"/>
      <c r="K11" s="10"/>
      <c r="L11" s="10" t="str">
        <f t="shared" si="0"/>
        <v/>
      </c>
      <c r="M11" s="11"/>
    </row>
    <row r="12" s="2" customFormat="1" ht="20.1" customHeight="1" spans="1:13">
      <c r="A12" s="45"/>
      <c r="B12" s="45"/>
      <c r="C12" s="45"/>
      <c r="D12" s="68"/>
      <c r="E12" s="271"/>
      <c r="F12" s="272"/>
      <c r="G12" s="272"/>
      <c r="H12" s="10"/>
      <c r="I12" s="34"/>
      <c r="J12" s="10"/>
      <c r="K12" s="10"/>
      <c r="L12" s="10" t="str">
        <f t="shared" si="0"/>
        <v/>
      </c>
      <c r="M12" s="11"/>
    </row>
    <row r="13" s="2" customFormat="1" ht="20.1" customHeight="1" spans="1:13">
      <c r="A13" s="45"/>
      <c r="B13" s="45"/>
      <c r="C13" s="45"/>
      <c r="D13" s="68"/>
      <c r="E13" s="271"/>
      <c r="F13" s="272"/>
      <c r="G13" s="272"/>
      <c r="H13" s="10"/>
      <c r="I13" s="34"/>
      <c r="J13" s="10"/>
      <c r="K13" s="10"/>
      <c r="L13" s="10" t="str">
        <f t="shared" si="0"/>
        <v/>
      </c>
      <c r="M13" s="11"/>
    </row>
    <row r="14" s="2" customFormat="1" ht="20.1" customHeight="1" spans="1:13">
      <c r="A14" s="45"/>
      <c r="B14" s="45"/>
      <c r="C14" s="45"/>
      <c r="D14" s="68"/>
      <c r="E14" s="271"/>
      <c r="F14" s="272"/>
      <c r="G14" s="272"/>
      <c r="H14" s="10"/>
      <c r="I14" s="34"/>
      <c r="J14" s="10"/>
      <c r="K14" s="10"/>
      <c r="L14" s="10" t="str">
        <f t="shared" si="0"/>
        <v/>
      </c>
      <c r="M14" s="11"/>
    </row>
    <row r="15" s="2" customFormat="1" ht="20.1" customHeight="1" spans="1:13">
      <c r="A15" s="45"/>
      <c r="B15" s="45"/>
      <c r="C15" s="45"/>
      <c r="D15" s="68"/>
      <c r="E15" s="271"/>
      <c r="F15" s="272"/>
      <c r="G15" s="272"/>
      <c r="H15" s="10"/>
      <c r="I15" s="34"/>
      <c r="J15" s="10"/>
      <c r="K15" s="10"/>
      <c r="L15" s="10" t="str">
        <f t="shared" si="0"/>
        <v/>
      </c>
      <c r="M15" s="11"/>
    </row>
    <row r="16" s="2" customFormat="1" ht="20.1" customHeight="1" spans="1:13">
      <c r="A16" s="45"/>
      <c r="B16" s="45"/>
      <c r="C16" s="45"/>
      <c r="D16" s="68"/>
      <c r="E16" s="271"/>
      <c r="F16" s="272"/>
      <c r="G16" s="272"/>
      <c r="H16" s="10"/>
      <c r="I16" s="34"/>
      <c r="J16" s="10"/>
      <c r="K16" s="72"/>
      <c r="L16" s="10" t="str">
        <f t="shared" si="0"/>
        <v/>
      </c>
      <c r="M16" s="11"/>
    </row>
    <row r="17" s="2" customFormat="1" ht="20.1" customHeight="1" spans="1:13">
      <c r="A17" s="45"/>
      <c r="B17" s="45"/>
      <c r="C17" s="45"/>
      <c r="D17" s="68"/>
      <c r="E17" s="271"/>
      <c r="F17" s="272"/>
      <c r="G17" s="272"/>
      <c r="H17" s="10"/>
      <c r="I17" s="34"/>
      <c r="J17" s="12"/>
      <c r="K17" s="10"/>
      <c r="L17" s="42" t="str">
        <f t="shared" si="0"/>
        <v/>
      </c>
      <c r="M17" s="11"/>
    </row>
    <row r="18" s="2" customFormat="1" ht="20.1" customHeight="1" spans="1:13">
      <c r="A18" s="45"/>
      <c r="B18" s="45"/>
      <c r="C18" s="45"/>
      <c r="D18" s="68"/>
      <c r="E18" s="271"/>
      <c r="F18" s="272"/>
      <c r="G18" s="272"/>
      <c r="H18" s="10"/>
      <c r="I18" s="34"/>
      <c r="J18" s="10"/>
      <c r="K18" s="47"/>
      <c r="L18" s="10" t="str">
        <f t="shared" si="0"/>
        <v/>
      </c>
      <c r="M18" s="11"/>
    </row>
    <row r="19" s="2" customFormat="1" ht="20.1" customHeight="1" spans="1:13">
      <c r="A19" s="45"/>
      <c r="B19" s="45"/>
      <c r="C19" s="45"/>
      <c r="D19" s="68"/>
      <c r="E19" s="271"/>
      <c r="F19" s="272"/>
      <c r="G19" s="272"/>
      <c r="H19" s="10"/>
      <c r="I19" s="34"/>
      <c r="J19" s="10"/>
      <c r="K19" s="10"/>
      <c r="L19" s="10" t="str">
        <f t="shared" si="0"/>
        <v/>
      </c>
      <c r="M19" s="11"/>
    </row>
    <row r="20" s="2" customFormat="1" ht="20.1" customHeight="1" spans="1:13">
      <c r="A20" s="45"/>
      <c r="B20" s="45"/>
      <c r="C20" s="45"/>
      <c r="D20" s="68"/>
      <c r="E20" s="271"/>
      <c r="F20" s="272"/>
      <c r="G20" s="272"/>
      <c r="H20" s="10"/>
      <c r="I20" s="34"/>
      <c r="J20" s="10"/>
      <c r="K20" s="10"/>
      <c r="L20" s="10" t="str">
        <f t="shared" si="0"/>
        <v/>
      </c>
      <c r="M20" s="11"/>
    </row>
    <row r="21" s="2" customFormat="1" ht="20.1" customHeight="1" spans="1:13">
      <c r="A21" s="45"/>
      <c r="B21" s="45"/>
      <c r="C21" s="45"/>
      <c r="D21" s="68"/>
      <c r="E21" s="271"/>
      <c r="F21" s="272"/>
      <c r="G21" s="284"/>
      <c r="H21" s="10"/>
      <c r="I21" s="34"/>
      <c r="J21" s="10"/>
      <c r="K21" s="10"/>
      <c r="L21" s="10" t="str">
        <f t="shared" si="0"/>
        <v/>
      </c>
      <c r="M21" s="11"/>
    </row>
    <row r="22" s="2" customFormat="1" ht="20.1" customHeight="1" spans="1:13">
      <c r="A22" s="11"/>
      <c r="B22" s="11"/>
      <c r="C22" s="11"/>
      <c r="D22" s="11"/>
      <c r="E22" s="11"/>
      <c r="F22" s="285"/>
      <c r="G22" s="285"/>
      <c r="H22" s="285"/>
      <c r="I22" s="11"/>
      <c r="J22" s="11"/>
      <c r="K22" s="285"/>
      <c r="L22" s="11"/>
      <c r="M22" s="11"/>
    </row>
    <row r="23" s="2" customFormat="1" ht="20.1" customHeight="1" spans="1:13">
      <c r="A23" s="13" t="s">
        <v>158</v>
      </c>
      <c r="B23" s="99"/>
      <c r="C23" s="99"/>
      <c r="D23" s="14"/>
      <c r="E23" s="11"/>
      <c r="F23" s="10"/>
      <c r="G23" s="10"/>
      <c r="H23" s="10">
        <f>SUM(H6:H22)</f>
        <v>0</v>
      </c>
      <c r="I23" s="34"/>
      <c r="J23" s="10"/>
      <c r="K23" s="10">
        <f>SUM(K6:K22)</f>
        <v>0</v>
      </c>
      <c r="L23" s="10" t="str">
        <f>IF(H23=0,"",(K23-H23)/H23*100)</f>
        <v/>
      </c>
      <c r="M23" s="11"/>
    </row>
    <row r="24" s="2" customFormat="1" customHeight="1" spans="1:3">
      <c r="A24" s="15" t="e">
        <f>存货汇总!A23</f>
        <v>#REF!</v>
      </c>
      <c r="B24" s="15"/>
      <c r="C24" s="15"/>
    </row>
    <row r="25" s="2" customFormat="1" customHeight="1" spans="1:3">
      <c r="A25" s="15" t="e">
        <f>CONCATENATE(#REF!,#REF!,#REF!,#REF!,#REF!,#REF!,#REF!)</f>
        <v>#REF!</v>
      </c>
      <c r="B25" s="15"/>
      <c r="C25" s="15"/>
    </row>
  </sheetData>
  <mergeCells count="12">
    <mergeCell ref="A1:M1"/>
    <mergeCell ref="A2:M2"/>
    <mergeCell ref="F4:H4"/>
    <mergeCell ref="I4:K4"/>
    <mergeCell ref="A23:D23"/>
    <mergeCell ref="A4:A5"/>
    <mergeCell ref="B4:B5"/>
    <mergeCell ref="C4:C5"/>
    <mergeCell ref="D4:D5"/>
    <mergeCell ref="E4:E5"/>
    <mergeCell ref="L4:L5"/>
    <mergeCell ref="M4:M5"/>
  </mergeCells>
  <printOptions horizontalCentered="1"/>
  <pageMargins left="0.62992125984252" right="0.62992125984252" top="0.708661417322835" bottom="0.590551181102362" header="1.02362204724409" footer="0.511811023622047"/>
  <pageSetup paperSize="9" scale="84"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N26"/>
  <sheetViews>
    <sheetView view="pageBreakPreview" zoomScaleNormal="100" workbookViewId="0">
      <selection activeCell="L45" sqref="L45"/>
    </sheetView>
  </sheetViews>
  <sheetFormatPr defaultColWidth="9" defaultRowHeight="15.75" customHeight="1"/>
  <cols>
    <col min="1" max="1" width="4.625" style="283" customWidth="1"/>
    <col min="2" max="2" width="11.125" style="283" customWidth="1"/>
    <col min="3" max="3" width="7.625" style="283" customWidth="1"/>
    <col min="4" max="4" width="15.625" style="4" customWidth="1"/>
    <col min="5" max="5" width="6.25" style="4" customWidth="1"/>
    <col min="6" max="6" width="8.5" style="282" customWidth="1"/>
    <col min="7" max="7" width="14.875" style="282" customWidth="1"/>
    <col min="8" max="8" width="14.875" style="4" customWidth="1"/>
    <col min="9" max="9" width="5" style="4" customWidth="1"/>
    <col min="10" max="11" width="15.5" style="4" customWidth="1"/>
    <col min="12" max="12" width="7.625" style="4" customWidth="1"/>
    <col min="13" max="13" width="16.625" style="4" customWidth="1"/>
    <col min="14" max="14" width="9.625" style="4" customWidth="1"/>
    <col min="15" max="16384" width="9" style="4"/>
  </cols>
  <sheetData>
    <row r="1" s="1" customFormat="1" ht="24.95" customHeight="1" spans="1:14">
      <c r="A1" s="5" t="s">
        <v>213</v>
      </c>
      <c r="B1" s="5"/>
      <c r="C1" s="5"/>
      <c r="D1" s="5"/>
      <c r="E1" s="5"/>
      <c r="F1" s="5"/>
      <c r="G1" s="5"/>
      <c r="H1" s="5"/>
      <c r="I1" s="5"/>
      <c r="J1" s="5"/>
      <c r="K1" s="5"/>
      <c r="L1" s="5"/>
      <c r="M1" s="5"/>
      <c r="N1" s="176"/>
    </row>
    <row r="2" s="2" customFormat="1" ht="20.1" customHeight="1" spans="1:13">
      <c r="A2" s="3" t="e">
        <f>CONCATENATE(#REF!,#REF!,#REF!,#REF!,#REF!,#REF!,#REF!)</f>
        <v>#REF!</v>
      </c>
      <c r="B2" s="3"/>
      <c r="C2" s="3"/>
      <c r="D2" s="3"/>
      <c r="E2" s="3"/>
      <c r="F2" s="3"/>
      <c r="G2" s="3"/>
      <c r="H2" s="3"/>
      <c r="I2" s="3"/>
      <c r="J2" s="3"/>
      <c r="K2" s="3"/>
      <c r="L2" s="3"/>
      <c r="M2" s="3"/>
    </row>
    <row r="3" s="2" customFormat="1" ht="20.1" customHeight="1" spans="1:13">
      <c r="A3" s="2" t="e">
        <f>#REF!&amp;#REF!</f>
        <v>#REF!</v>
      </c>
      <c r="F3" s="281"/>
      <c r="G3" s="281"/>
      <c r="M3" s="6" t="s">
        <v>1</v>
      </c>
    </row>
    <row r="4" s="3" customFormat="1" ht="20.1" customHeight="1" spans="1:14">
      <c r="A4" s="7" t="s">
        <v>3</v>
      </c>
      <c r="B4" s="107" t="s">
        <v>205</v>
      </c>
      <c r="C4" s="107" t="s">
        <v>206</v>
      </c>
      <c r="D4" s="7" t="s">
        <v>207</v>
      </c>
      <c r="E4" s="118" t="s">
        <v>208</v>
      </c>
      <c r="F4" s="30" t="s">
        <v>91</v>
      </c>
      <c r="G4" s="31"/>
      <c r="H4" s="32"/>
      <c r="I4" s="13" t="s">
        <v>92</v>
      </c>
      <c r="J4" s="99"/>
      <c r="K4" s="14"/>
      <c r="L4" s="7" t="s">
        <v>116</v>
      </c>
      <c r="M4" s="7" t="s">
        <v>6</v>
      </c>
      <c r="N4" s="7" t="s">
        <v>214</v>
      </c>
    </row>
    <row r="5" s="3" customFormat="1" ht="20.1" customHeight="1" spans="1:14">
      <c r="A5" s="7"/>
      <c r="B5" s="109"/>
      <c r="C5" s="109"/>
      <c r="D5" s="7"/>
      <c r="E5" s="120"/>
      <c r="F5" s="7" t="s">
        <v>209</v>
      </c>
      <c r="G5" s="7" t="s">
        <v>210</v>
      </c>
      <c r="H5" s="7" t="s">
        <v>211</v>
      </c>
      <c r="I5" s="118" t="s">
        <v>212</v>
      </c>
      <c r="J5" s="7" t="s">
        <v>210</v>
      </c>
      <c r="K5" s="7" t="s">
        <v>211</v>
      </c>
      <c r="L5" s="7"/>
      <c r="M5" s="7"/>
      <c r="N5" s="7"/>
    </row>
    <row r="6" s="280" customFormat="1" ht="20.1" customHeight="1" spans="1:14">
      <c r="A6" s="45"/>
      <c r="B6" s="45"/>
      <c r="C6" s="45"/>
      <c r="D6" s="68"/>
      <c r="E6" s="271"/>
      <c r="F6" s="272"/>
      <c r="G6" s="272"/>
      <c r="H6" s="10"/>
      <c r="I6" s="34"/>
      <c r="J6" s="10"/>
      <c r="K6" s="10"/>
      <c r="L6" s="10" t="str">
        <f>IF(H6=0,"",(K6-H6)/H6*100)</f>
        <v/>
      </c>
      <c r="M6" s="11"/>
      <c r="N6" s="45"/>
    </row>
    <row r="7" s="2" customFormat="1" ht="20.1" customHeight="1" spans="1:14">
      <c r="A7" s="7"/>
      <c r="B7" s="7"/>
      <c r="C7" s="7"/>
      <c r="D7" s="8"/>
      <c r="E7" s="11"/>
      <c r="F7" s="273"/>
      <c r="G7" s="273"/>
      <c r="H7" s="10"/>
      <c r="I7" s="34"/>
      <c r="J7" s="10"/>
      <c r="K7" s="10"/>
      <c r="L7" s="10" t="str">
        <f t="shared" ref="L7:L20" si="0">IF(H7=0,"",(K7-H7)/H7*100)</f>
        <v/>
      </c>
      <c r="M7" s="11"/>
      <c r="N7" s="11"/>
    </row>
    <row r="8" s="2" customFormat="1" ht="20.1" customHeight="1" spans="1:14">
      <c r="A8" s="7"/>
      <c r="B8" s="7"/>
      <c r="C8" s="7"/>
      <c r="D8" s="8"/>
      <c r="E8" s="11"/>
      <c r="F8" s="273"/>
      <c r="G8" s="273"/>
      <c r="H8" s="10"/>
      <c r="I8" s="34"/>
      <c r="J8" s="10"/>
      <c r="K8" s="10"/>
      <c r="L8" s="10" t="str">
        <f t="shared" si="0"/>
        <v/>
      </c>
      <c r="M8" s="11"/>
      <c r="N8" s="11"/>
    </row>
    <row r="9" s="2" customFormat="1" ht="20.1" customHeight="1" spans="1:14">
      <c r="A9" s="7"/>
      <c r="B9" s="7"/>
      <c r="C9" s="7"/>
      <c r="D9" s="8"/>
      <c r="E9" s="11"/>
      <c r="F9" s="273"/>
      <c r="G9" s="273"/>
      <c r="H9" s="10"/>
      <c r="I9" s="34"/>
      <c r="J9" s="10"/>
      <c r="K9" s="10"/>
      <c r="L9" s="10" t="str">
        <f t="shared" si="0"/>
        <v/>
      </c>
      <c r="M9" s="11"/>
      <c r="N9" s="11"/>
    </row>
    <row r="10" s="2" customFormat="1" ht="20.1" customHeight="1" spans="1:14">
      <c r="A10" s="7"/>
      <c r="B10" s="7"/>
      <c r="C10" s="7"/>
      <c r="D10" s="8"/>
      <c r="E10" s="11"/>
      <c r="F10" s="273"/>
      <c r="G10" s="273"/>
      <c r="H10" s="10"/>
      <c r="I10" s="34"/>
      <c r="J10" s="10"/>
      <c r="K10" s="10"/>
      <c r="L10" s="10" t="str">
        <f t="shared" si="0"/>
        <v/>
      </c>
      <c r="M10" s="11"/>
      <c r="N10" s="11"/>
    </row>
    <row r="11" s="2" customFormat="1" ht="20.1" customHeight="1" spans="1:14">
      <c r="A11" s="7"/>
      <c r="B11" s="7"/>
      <c r="C11" s="7"/>
      <c r="D11" s="8"/>
      <c r="E11" s="11"/>
      <c r="F11" s="273"/>
      <c r="G11" s="273"/>
      <c r="H11" s="10"/>
      <c r="I11" s="34"/>
      <c r="J11" s="10"/>
      <c r="K11" s="10"/>
      <c r="L11" s="10" t="str">
        <f t="shared" si="0"/>
        <v/>
      </c>
      <c r="M11" s="11"/>
      <c r="N11" s="11"/>
    </row>
    <row r="12" s="2" customFormat="1" ht="20.1" customHeight="1" spans="1:14">
      <c r="A12" s="7"/>
      <c r="B12" s="7"/>
      <c r="C12" s="7"/>
      <c r="D12" s="8"/>
      <c r="E12" s="11"/>
      <c r="F12" s="273"/>
      <c r="G12" s="273"/>
      <c r="H12" s="10"/>
      <c r="I12" s="34"/>
      <c r="J12" s="10"/>
      <c r="K12" s="10"/>
      <c r="L12" s="10" t="str">
        <f t="shared" si="0"/>
        <v/>
      </c>
      <c r="M12" s="11"/>
      <c r="N12" s="11"/>
    </row>
    <row r="13" s="2" customFormat="1" ht="20.1" customHeight="1" spans="1:14">
      <c r="A13" s="7"/>
      <c r="B13" s="7"/>
      <c r="C13" s="7"/>
      <c r="D13" s="8"/>
      <c r="E13" s="11"/>
      <c r="F13" s="273"/>
      <c r="G13" s="273"/>
      <c r="H13" s="10"/>
      <c r="I13" s="34"/>
      <c r="J13" s="10"/>
      <c r="K13" s="10"/>
      <c r="L13" s="10" t="str">
        <f t="shared" si="0"/>
        <v/>
      </c>
      <c r="M13" s="11"/>
      <c r="N13" s="11"/>
    </row>
    <row r="14" s="2" customFormat="1" ht="20.1" customHeight="1" spans="1:14">
      <c r="A14" s="7"/>
      <c r="B14" s="7"/>
      <c r="C14" s="7"/>
      <c r="D14" s="8"/>
      <c r="E14" s="11"/>
      <c r="F14" s="273"/>
      <c r="G14" s="273"/>
      <c r="H14" s="10"/>
      <c r="I14" s="34"/>
      <c r="J14" s="10"/>
      <c r="K14" s="10"/>
      <c r="L14" s="10" t="str">
        <f t="shared" si="0"/>
        <v/>
      </c>
      <c r="M14" s="11"/>
      <c r="N14" s="11"/>
    </row>
    <row r="15" s="2" customFormat="1" ht="20.1" customHeight="1" spans="1:14">
      <c r="A15" s="7"/>
      <c r="B15" s="7"/>
      <c r="C15" s="7"/>
      <c r="D15" s="8"/>
      <c r="E15" s="11"/>
      <c r="F15" s="273"/>
      <c r="G15" s="273"/>
      <c r="H15" s="10"/>
      <c r="I15" s="34"/>
      <c r="J15" s="10"/>
      <c r="K15" s="10"/>
      <c r="L15" s="10" t="str">
        <f t="shared" si="0"/>
        <v/>
      </c>
      <c r="M15" s="11"/>
      <c r="N15" s="11"/>
    </row>
    <row r="16" s="2" customFormat="1" ht="20.1" customHeight="1" spans="1:14">
      <c r="A16" s="7"/>
      <c r="B16" s="7"/>
      <c r="C16" s="7"/>
      <c r="D16" s="8"/>
      <c r="E16" s="11"/>
      <c r="F16" s="273"/>
      <c r="G16" s="273"/>
      <c r="H16" s="10"/>
      <c r="I16" s="34"/>
      <c r="J16" s="10"/>
      <c r="K16" s="72"/>
      <c r="L16" s="10" t="str">
        <f t="shared" si="0"/>
        <v/>
      </c>
      <c r="M16" s="11"/>
      <c r="N16" s="11"/>
    </row>
    <row r="17" s="2" customFormat="1" ht="20.1" customHeight="1" spans="1:14">
      <c r="A17" s="7"/>
      <c r="B17" s="7"/>
      <c r="C17" s="7"/>
      <c r="D17" s="8"/>
      <c r="E17" s="11"/>
      <c r="F17" s="273"/>
      <c r="G17" s="273"/>
      <c r="H17" s="10"/>
      <c r="I17" s="34"/>
      <c r="J17" s="12"/>
      <c r="K17" s="10"/>
      <c r="L17" s="42" t="str">
        <f t="shared" si="0"/>
        <v/>
      </c>
      <c r="M17" s="11"/>
      <c r="N17" s="11"/>
    </row>
    <row r="18" s="2" customFormat="1" ht="20.1" customHeight="1" spans="1:14">
      <c r="A18" s="7"/>
      <c r="B18" s="7"/>
      <c r="C18" s="7"/>
      <c r="D18" s="8"/>
      <c r="E18" s="11"/>
      <c r="F18" s="273"/>
      <c r="G18" s="273"/>
      <c r="H18" s="10"/>
      <c r="I18" s="34"/>
      <c r="J18" s="10"/>
      <c r="K18" s="47"/>
      <c r="L18" s="10" t="str">
        <f t="shared" si="0"/>
        <v/>
      </c>
      <c r="M18" s="11"/>
      <c r="N18" s="11"/>
    </row>
    <row r="19" s="2" customFormat="1" ht="20.1" customHeight="1" spans="1:14">
      <c r="A19" s="7"/>
      <c r="B19" s="7"/>
      <c r="C19" s="7"/>
      <c r="D19" s="8"/>
      <c r="E19" s="11"/>
      <c r="F19" s="273"/>
      <c r="G19" s="273"/>
      <c r="H19" s="10"/>
      <c r="I19" s="34"/>
      <c r="J19" s="10"/>
      <c r="K19" s="10"/>
      <c r="L19" s="10" t="str">
        <f t="shared" si="0"/>
        <v/>
      </c>
      <c r="M19" s="11"/>
      <c r="N19" s="11"/>
    </row>
    <row r="20" s="2" customFormat="1" ht="20.1" customHeight="1" spans="1:14">
      <c r="A20" s="7"/>
      <c r="B20" s="7"/>
      <c r="C20" s="7"/>
      <c r="D20" s="8"/>
      <c r="E20" s="11"/>
      <c r="F20" s="273"/>
      <c r="G20" s="273"/>
      <c r="H20" s="10"/>
      <c r="I20" s="34"/>
      <c r="J20" s="10"/>
      <c r="K20" s="10"/>
      <c r="L20" s="10" t="str">
        <f t="shared" si="0"/>
        <v/>
      </c>
      <c r="M20" s="11"/>
      <c r="N20" s="11"/>
    </row>
    <row r="21" s="2" customFormat="1" ht="20.1" customHeight="1" spans="1:14">
      <c r="A21" s="7"/>
      <c r="B21" s="7"/>
      <c r="C21" s="7"/>
      <c r="D21" s="8"/>
      <c r="E21" s="11"/>
      <c r="F21" s="273"/>
      <c r="G21" s="274"/>
      <c r="H21" s="10"/>
      <c r="I21" s="34"/>
      <c r="J21" s="10"/>
      <c r="K21" s="10"/>
      <c r="L21" s="10"/>
      <c r="M21" s="11"/>
      <c r="N21" s="11"/>
    </row>
    <row r="22" s="2" customFormat="1" ht="20.1" customHeight="1" spans="1:14">
      <c r="A22" s="13" t="s">
        <v>158</v>
      </c>
      <c r="B22" s="99"/>
      <c r="C22" s="99"/>
      <c r="D22" s="14"/>
      <c r="E22" s="11"/>
      <c r="F22" s="10"/>
      <c r="G22" s="10"/>
      <c r="H22" s="10">
        <f>SUM(H6:H21)</f>
        <v>0</v>
      </c>
      <c r="I22" s="34"/>
      <c r="J22" s="10"/>
      <c r="K22" s="10">
        <f>SUM(K6:K21)</f>
        <v>0</v>
      </c>
      <c r="L22" s="10" t="str">
        <f>IF(H22=0,"",(K22-H22)/H22*100)</f>
        <v/>
      </c>
      <c r="M22" s="11"/>
      <c r="N22" s="11"/>
    </row>
    <row r="23" s="2" customFormat="1" customHeight="1" spans="1:3">
      <c r="A23" s="15" t="e">
        <f>'材料采购（在途物资）'!A24</f>
        <v>#REF!</v>
      </c>
      <c r="B23" s="15"/>
      <c r="C23" s="15"/>
    </row>
    <row r="24" s="2" customFormat="1" customHeight="1" spans="1:7">
      <c r="A24" s="2" t="e">
        <f>CONCATENATE(#REF!,#REF!,#REF!,#REF!,#REF!,#REF!,#REF!)</f>
        <v>#REF!</v>
      </c>
      <c r="F24" s="281"/>
      <c r="G24" s="281"/>
    </row>
    <row r="25" customHeight="1" spans="4:5">
      <c r="D25" s="225" t="s">
        <v>215</v>
      </c>
      <c r="E25" s="4" t="s">
        <v>216</v>
      </c>
    </row>
    <row r="26" customHeight="1" spans="5:5">
      <c r="E26" s="4" t="s">
        <v>217</v>
      </c>
    </row>
  </sheetData>
  <mergeCells count="13">
    <mergeCell ref="A1:M1"/>
    <mergeCell ref="A2:M2"/>
    <mergeCell ref="F4:H4"/>
    <mergeCell ref="I4:K4"/>
    <mergeCell ref="A22:D22"/>
    <mergeCell ref="A4:A5"/>
    <mergeCell ref="B4:B5"/>
    <mergeCell ref="C4:C5"/>
    <mergeCell ref="D4:D5"/>
    <mergeCell ref="E4:E5"/>
    <mergeCell ref="L4:L5"/>
    <mergeCell ref="M4:M5"/>
    <mergeCell ref="N4:N5"/>
  </mergeCells>
  <printOptions horizontalCentered="1"/>
  <pageMargins left="0.62992125984252" right="0.62992125984252" top="0.708661417322835" bottom="0.590551181102362" header="1.02362204724409" footer="0.511811023622047"/>
  <pageSetup paperSize="9" scale="87"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N27"/>
  <sheetViews>
    <sheetView view="pageBreakPreview" zoomScaleNormal="100" workbookViewId="0">
      <selection activeCell="L45" sqref="L45"/>
    </sheetView>
  </sheetViews>
  <sheetFormatPr defaultColWidth="9" defaultRowHeight="15.75" customHeight="1"/>
  <cols>
    <col min="1" max="1" width="4.875" style="4" customWidth="1"/>
    <col min="2" max="2" width="9.375" style="4" customWidth="1"/>
    <col min="3" max="3" width="7.375" style="4" customWidth="1"/>
    <col min="4" max="4" width="14.875" style="4" customWidth="1"/>
    <col min="5" max="5" width="11.125" style="4" customWidth="1"/>
    <col min="6" max="6" width="4.625" style="4" customWidth="1"/>
    <col min="7" max="8" width="14.125" style="4" customWidth="1"/>
    <col min="9" max="9" width="4.625" style="4" customWidth="1"/>
    <col min="10" max="11" width="14.875" style="4" customWidth="1"/>
    <col min="12" max="12" width="7.625" style="4" customWidth="1"/>
    <col min="13" max="13" width="18.5" style="4" customWidth="1"/>
    <col min="14" max="16384" width="9" style="4"/>
  </cols>
  <sheetData>
    <row r="1" s="1" customFormat="1" ht="24.95" customHeight="1" spans="1:13">
      <c r="A1" s="5" t="s">
        <v>218</v>
      </c>
      <c r="B1" s="5"/>
      <c r="C1" s="5"/>
      <c r="D1" s="5"/>
      <c r="E1" s="5"/>
      <c r="F1" s="5"/>
      <c r="G1" s="5"/>
      <c r="H1" s="5"/>
      <c r="I1" s="5"/>
      <c r="J1" s="5"/>
      <c r="K1" s="5"/>
      <c r="L1" s="5"/>
      <c r="M1" s="5"/>
    </row>
    <row r="2" s="2" customFormat="1" ht="20.1" customHeight="1" spans="1:13">
      <c r="A2" s="3" t="e">
        <f>CONCATENATE(#REF!,#REF!,#REF!,#REF!,#REF!,#REF!,#REF!)</f>
        <v>#REF!</v>
      </c>
      <c r="B2" s="3"/>
      <c r="C2" s="3"/>
      <c r="D2" s="3"/>
      <c r="E2" s="3"/>
      <c r="F2" s="3"/>
      <c r="G2" s="3"/>
      <c r="H2" s="3"/>
      <c r="I2" s="3"/>
      <c r="J2" s="3"/>
      <c r="K2" s="3"/>
      <c r="L2" s="3"/>
      <c r="M2" s="3"/>
    </row>
    <row r="3" s="2" customFormat="1" ht="20.1" customHeight="1" spans="1:13">
      <c r="A3" s="2" t="e">
        <f>#REF!&amp;#REF!</f>
        <v>#REF!</v>
      </c>
      <c r="M3" s="6" t="s">
        <v>1</v>
      </c>
    </row>
    <row r="4" s="3" customFormat="1" ht="20.1" customHeight="1" spans="1:14">
      <c r="A4" s="7" t="s">
        <v>3</v>
      </c>
      <c r="B4" s="107" t="s">
        <v>205</v>
      </c>
      <c r="C4" s="107" t="s">
        <v>206</v>
      </c>
      <c r="D4" s="7" t="s">
        <v>207</v>
      </c>
      <c r="E4" s="118" t="s">
        <v>208</v>
      </c>
      <c r="F4" s="30" t="s">
        <v>91</v>
      </c>
      <c r="G4" s="31"/>
      <c r="H4" s="32"/>
      <c r="I4" s="13" t="s">
        <v>92</v>
      </c>
      <c r="J4" s="99"/>
      <c r="K4" s="14"/>
      <c r="L4" s="7" t="s">
        <v>116</v>
      </c>
      <c r="M4" s="7" t="s">
        <v>6</v>
      </c>
      <c r="N4" s="7" t="s">
        <v>214</v>
      </c>
    </row>
    <row r="5" s="3" customFormat="1" ht="20.1" customHeight="1" spans="1:14">
      <c r="A5" s="7"/>
      <c r="B5" s="109"/>
      <c r="C5" s="109"/>
      <c r="D5" s="7"/>
      <c r="E5" s="120"/>
      <c r="F5" s="7" t="s">
        <v>209</v>
      </c>
      <c r="G5" s="7" t="s">
        <v>210</v>
      </c>
      <c r="H5" s="7" t="s">
        <v>211</v>
      </c>
      <c r="I5" s="279" t="s">
        <v>212</v>
      </c>
      <c r="J5" s="7" t="s">
        <v>210</v>
      </c>
      <c r="K5" s="7" t="s">
        <v>211</v>
      </c>
      <c r="L5" s="7"/>
      <c r="M5" s="7"/>
      <c r="N5" s="7"/>
    </row>
    <row r="6" s="280" customFormat="1" ht="20.1" customHeight="1" spans="1:14">
      <c r="A6" s="45"/>
      <c r="B6" s="45"/>
      <c r="C6" s="45"/>
      <c r="D6" s="68"/>
      <c r="E6" s="271"/>
      <c r="F6" s="272"/>
      <c r="G6" s="272"/>
      <c r="H6" s="10"/>
      <c r="I6" s="34"/>
      <c r="J6" s="10"/>
      <c r="K6" s="10"/>
      <c r="L6" s="10" t="str">
        <f>IF(H6=0,"",(K6-H6)/H6*100)</f>
        <v/>
      </c>
      <c r="M6" s="11"/>
      <c r="N6" s="45"/>
    </row>
    <row r="7" s="2" customFormat="1" ht="20.1" customHeight="1" spans="1:14">
      <c r="A7" s="7"/>
      <c r="B7" s="7"/>
      <c r="C7" s="7"/>
      <c r="D7" s="8"/>
      <c r="E7" s="11"/>
      <c r="F7" s="273"/>
      <c r="G7" s="273"/>
      <c r="H7" s="10"/>
      <c r="I7" s="34"/>
      <c r="J7" s="10"/>
      <c r="K7" s="10"/>
      <c r="L7" s="10" t="str">
        <f t="shared" ref="L7:L21" si="0">IF(H7=0,"",(K7-H7)/H7*100)</f>
        <v/>
      </c>
      <c r="M7" s="11"/>
      <c r="N7" s="11"/>
    </row>
    <row r="8" s="2" customFormat="1" ht="20.1" customHeight="1" spans="1:14">
      <c r="A8" s="7"/>
      <c r="B8" s="7"/>
      <c r="C8" s="7"/>
      <c r="D8" s="8"/>
      <c r="E8" s="11"/>
      <c r="F8" s="273"/>
      <c r="G8" s="273"/>
      <c r="H8" s="10"/>
      <c r="I8" s="34"/>
      <c r="J8" s="10"/>
      <c r="K8" s="10"/>
      <c r="L8" s="10" t="str">
        <f t="shared" si="0"/>
        <v/>
      </c>
      <c r="M8" s="11"/>
      <c r="N8" s="11"/>
    </row>
    <row r="9" s="2" customFormat="1" ht="20.1" customHeight="1" spans="1:14">
      <c r="A9" s="7"/>
      <c r="B9" s="7"/>
      <c r="C9" s="7"/>
      <c r="D9" s="8"/>
      <c r="E9" s="11"/>
      <c r="F9" s="273"/>
      <c r="G9" s="273"/>
      <c r="H9" s="10"/>
      <c r="I9" s="34"/>
      <c r="J9" s="10"/>
      <c r="K9" s="10"/>
      <c r="L9" s="10" t="str">
        <f t="shared" si="0"/>
        <v/>
      </c>
      <c r="M9" s="11"/>
      <c r="N9" s="11"/>
    </row>
    <row r="10" s="2" customFormat="1" ht="20.1" customHeight="1" spans="1:14">
      <c r="A10" s="7"/>
      <c r="B10" s="7"/>
      <c r="C10" s="7"/>
      <c r="D10" s="8"/>
      <c r="E10" s="11"/>
      <c r="F10" s="273"/>
      <c r="G10" s="273"/>
      <c r="H10" s="10"/>
      <c r="I10" s="34"/>
      <c r="J10" s="10"/>
      <c r="K10" s="10"/>
      <c r="L10" s="10" t="str">
        <f t="shared" si="0"/>
        <v/>
      </c>
      <c r="M10" s="11"/>
      <c r="N10" s="11"/>
    </row>
    <row r="11" s="2" customFormat="1" ht="20.1" customHeight="1" spans="1:14">
      <c r="A11" s="7"/>
      <c r="B11" s="7"/>
      <c r="C11" s="7"/>
      <c r="D11" s="8"/>
      <c r="E11" s="11"/>
      <c r="F11" s="273"/>
      <c r="G11" s="273"/>
      <c r="H11" s="10"/>
      <c r="I11" s="34"/>
      <c r="J11" s="10"/>
      <c r="K11" s="10"/>
      <c r="L11" s="10" t="str">
        <f t="shared" si="0"/>
        <v/>
      </c>
      <c r="M11" s="11"/>
      <c r="N11" s="11"/>
    </row>
    <row r="12" s="2" customFormat="1" ht="20.1" customHeight="1" spans="1:14">
      <c r="A12" s="7"/>
      <c r="B12" s="7"/>
      <c r="C12" s="7"/>
      <c r="D12" s="8"/>
      <c r="E12" s="11"/>
      <c r="F12" s="273"/>
      <c r="G12" s="273"/>
      <c r="H12" s="10"/>
      <c r="I12" s="34"/>
      <c r="J12" s="10"/>
      <c r="K12" s="10"/>
      <c r="L12" s="10" t="str">
        <f t="shared" si="0"/>
        <v/>
      </c>
      <c r="M12" s="11"/>
      <c r="N12" s="11"/>
    </row>
    <row r="13" s="2" customFormat="1" ht="20.1" customHeight="1" spans="1:14">
      <c r="A13" s="7"/>
      <c r="B13" s="7"/>
      <c r="C13" s="7"/>
      <c r="D13" s="8"/>
      <c r="E13" s="11"/>
      <c r="F13" s="273"/>
      <c r="G13" s="273"/>
      <c r="H13" s="10"/>
      <c r="I13" s="34"/>
      <c r="J13" s="10"/>
      <c r="K13" s="10"/>
      <c r="L13" s="10" t="str">
        <f t="shared" si="0"/>
        <v/>
      </c>
      <c r="M13" s="11"/>
      <c r="N13" s="11"/>
    </row>
    <row r="14" s="2" customFormat="1" ht="20.1" customHeight="1" spans="1:14">
      <c r="A14" s="7"/>
      <c r="B14" s="7"/>
      <c r="C14" s="7"/>
      <c r="D14" s="8"/>
      <c r="E14" s="11"/>
      <c r="F14" s="273"/>
      <c r="G14" s="273"/>
      <c r="H14" s="10"/>
      <c r="I14" s="34"/>
      <c r="J14" s="10"/>
      <c r="K14" s="10"/>
      <c r="L14" s="10" t="str">
        <f t="shared" si="0"/>
        <v/>
      </c>
      <c r="M14" s="11"/>
      <c r="N14" s="11"/>
    </row>
    <row r="15" s="2" customFormat="1" ht="20.1" customHeight="1" spans="1:14">
      <c r="A15" s="7"/>
      <c r="B15" s="7"/>
      <c r="C15" s="7"/>
      <c r="D15" s="8"/>
      <c r="E15" s="11"/>
      <c r="F15" s="273"/>
      <c r="G15" s="273"/>
      <c r="H15" s="10"/>
      <c r="I15" s="34"/>
      <c r="J15" s="10"/>
      <c r="K15" s="10"/>
      <c r="L15" s="10" t="str">
        <f t="shared" si="0"/>
        <v/>
      </c>
      <c r="M15" s="11"/>
      <c r="N15" s="11"/>
    </row>
    <row r="16" s="2" customFormat="1" ht="20.1" customHeight="1" spans="1:14">
      <c r="A16" s="7"/>
      <c r="B16" s="7"/>
      <c r="C16" s="7"/>
      <c r="D16" s="8"/>
      <c r="E16" s="11"/>
      <c r="F16" s="273"/>
      <c r="G16" s="273"/>
      <c r="H16" s="10"/>
      <c r="I16" s="34"/>
      <c r="J16" s="10"/>
      <c r="K16" s="72"/>
      <c r="L16" s="10" t="str">
        <f t="shared" si="0"/>
        <v/>
      </c>
      <c r="M16" s="11"/>
      <c r="N16" s="11"/>
    </row>
    <row r="17" s="2" customFormat="1" ht="20.1" customHeight="1" spans="1:14">
      <c r="A17" s="7"/>
      <c r="B17" s="7"/>
      <c r="C17" s="7"/>
      <c r="D17" s="8"/>
      <c r="E17" s="11"/>
      <c r="F17" s="273"/>
      <c r="G17" s="273"/>
      <c r="H17" s="10"/>
      <c r="I17" s="34"/>
      <c r="J17" s="12"/>
      <c r="K17" s="10"/>
      <c r="L17" s="42" t="str">
        <f t="shared" si="0"/>
        <v/>
      </c>
      <c r="M17" s="11"/>
      <c r="N17" s="11"/>
    </row>
    <row r="18" s="2" customFormat="1" ht="20.1" customHeight="1" spans="1:14">
      <c r="A18" s="7"/>
      <c r="B18" s="7"/>
      <c r="C18" s="7"/>
      <c r="D18" s="8"/>
      <c r="E18" s="11"/>
      <c r="F18" s="273"/>
      <c r="G18" s="273"/>
      <c r="H18" s="10"/>
      <c r="I18" s="34"/>
      <c r="J18" s="10"/>
      <c r="K18" s="47"/>
      <c r="L18" s="10" t="str">
        <f t="shared" si="0"/>
        <v/>
      </c>
      <c r="M18" s="11"/>
      <c r="N18" s="11"/>
    </row>
    <row r="19" s="2" customFormat="1" ht="20.1" customHeight="1" spans="1:14">
      <c r="A19" s="7"/>
      <c r="B19" s="7"/>
      <c r="C19" s="7"/>
      <c r="D19" s="8"/>
      <c r="E19" s="11"/>
      <c r="F19" s="273"/>
      <c r="G19" s="273"/>
      <c r="H19" s="10"/>
      <c r="I19" s="34"/>
      <c r="J19" s="10"/>
      <c r="K19" s="10"/>
      <c r="L19" s="10" t="str">
        <f t="shared" si="0"/>
        <v/>
      </c>
      <c r="M19" s="11"/>
      <c r="N19" s="11"/>
    </row>
    <row r="20" s="2" customFormat="1" ht="20.1" customHeight="1" spans="1:14">
      <c r="A20" s="7"/>
      <c r="B20" s="7"/>
      <c r="C20" s="7"/>
      <c r="D20" s="8"/>
      <c r="E20" s="11"/>
      <c r="F20" s="273"/>
      <c r="G20" s="273"/>
      <c r="H20" s="10"/>
      <c r="I20" s="34"/>
      <c r="J20" s="10"/>
      <c r="K20" s="10"/>
      <c r="L20" s="10" t="str">
        <f t="shared" si="0"/>
        <v/>
      </c>
      <c r="M20" s="11"/>
      <c r="N20" s="11"/>
    </row>
    <row r="21" s="2" customFormat="1" ht="20.1" customHeight="1" spans="1:14">
      <c r="A21" s="7"/>
      <c r="B21" s="7"/>
      <c r="C21" s="7"/>
      <c r="D21" s="8"/>
      <c r="E21" s="11"/>
      <c r="F21" s="273"/>
      <c r="G21" s="274"/>
      <c r="H21" s="10"/>
      <c r="I21" s="34"/>
      <c r="J21" s="10"/>
      <c r="K21" s="10"/>
      <c r="L21" s="10" t="str">
        <f t="shared" si="0"/>
        <v/>
      </c>
      <c r="M21" s="11"/>
      <c r="N21" s="11"/>
    </row>
    <row r="22" s="2" customFormat="1" ht="20.1" customHeight="1" spans="1:14">
      <c r="A22" s="7"/>
      <c r="B22" s="7"/>
      <c r="C22" s="7"/>
      <c r="D22" s="8"/>
      <c r="E22" s="11"/>
      <c r="F22" s="273"/>
      <c r="G22" s="273"/>
      <c r="H22" s="10"/>
      <c r="I22" s="34"/>
      <c r="J22" s="10"/>
      <c r="K22" s="10"/>
      <c r="L22" s="10"/>
      <c r="M22" s="11"/>
      <c r="N22" s="11"/>
    </row>
    <row r="23" s="2" customFormat="1" ht="20.1" customHeight="1" spans="1:14">
      <c r="A23" s="13" t="s">
        <v>158</v>
      </c>
      <c r="B23" s="99"/>
      <c r="C23" s="99"/>
      <c r="D23" s="14"/>
      <c r="E23" s="11"/>
      <c r="F23" s="10"/>
      <c r="G23" s="10"/>
      <c r="H23" s="10">
        <f>SUM(H6:H22)</f>
        <v>0</v>
      </c>
      <c r="I23" s="34"/>
      <c r="J23" s="10"/>
      <c r="K23" s="10">
        <f>SUM(K6:K22)</f>
        <v>0</v>
      </c>
      <c r="L23" s="10" t="str">
        <f>IF(H23=0,"",(K23-H23)/H23*100)</f>
        <v/>
      </c>
      <c r="M23" s="11"/>
      <c r="N23" s="11"/>
    </row>
    <row r="24" s="2" customFormat="1" customHeight="1" spans="1:3">
      <c r="A24" s="15" t="e">
        <f>原材料!A23</f>
        <v>#REF!</v>
      </c>
      <c r="B24" s="15"/>
      <c r="C24" s="15"/>
    </row>
    <row r="25" s="2" customFormat="1" customHeight="1" spans="1:7">
      <c r="A25" s="2" t="e">
        <f>CONCATENATE(#REF!,#REF!,#REF!,#REF!,#REF!,#REF!,#REF!)</f>
        <v>#REF!</v>
      </c>
      <c r="F25" s="281"/>
      <c r="G25" s="281"/>
    </row>
    <row r="26" customHeight="1" spans="1:7">
      <c r="A26" s="283"/>
      <c r="B26" s="283"/>
      <c r="C26" s="283"/>
      <c r="D26" s="225" t="s">
        <v>215</v>
      </c>
      <c r="E26" s="4" t="s">
        <v>216</v>
      </c>
      <c r="F26" s="282"/>
      <c r="G26" s="282"/>
    </row>
    <row r="27" customHeight="1" spans="1:7">
      <c r="A27" s="283"/>
      <c r="B27" s="283"/>
      <c r="C27" s="283"/>
      <c r="E27" s="4" t="s">
        <v>217</v>
      </c>
      <c r="F27" s="282"/>
      <c r="G27" s="282"/>
    </row>
  </sheetData>
  <mergeCells count="13">
    <mergeCell ref="A1:M1"/>
    <mergeCell ref="A2:M2"/>
    <mergeCell ref="F4:H4"/>
    <mergeCell ref="I4:K4"/>
    <mergeCell ref="A23:D23"/>
    <mergeCell ref="A4:A5"/>
    <mergeCell ref="B4:B5"/>
    <mergeCell ref="C4:C5"/>
    <mergeCell ref="D4:D5"/>
    <mergeCell ref="E4:E5"/>
    <mergeCell ref="L4:L5"/>
    <mergeCell ref="M4:M5"/>
    <mergeCell ref="N4:N5"/>
  </mergeCells>
  <printOptions horizontalCentered="1"/>
  <pageMargins left="0.62992125984252" right="0.62992125984252" top="0.708661417322835" bottom="0.590551181102362" header="1.02362204724409" footer="0.511811023622047"/>
  <pageSetup paperSize="9" scale="8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indexed="10"/>
    <pageSetUpPr fitToPage="1"/>
  </sheetPr>
  <dimension ref="A1:H32"/>
  <sheetViews>
    <sheetView view="pageBreakPreview" zoomScaleNormal="85" workbookViewId="0">
      <selection activeCell="L45" sqref="L45"/>
    </sheetView>
  </sheetViews>
  <sheetFormatPr defaultColWidth="9" defaultRowHeight="15.75" customHeight="1" outlineLevelCol="7"/>
  <cols>
    <col min="1" max="1" width="7.625" style="4" customWidth="1"/>
    <col min="2" max="2" width="13.875" style="4" customWidth="1"/>
    <col min="3" max="3" width="6.875" style="4" customWidth="1"/>
    <col min="4" max="4" width="7.5" style="4" customWidth="1"/>
    <col min="5" max="8" width="21.625" style="4" customWidth="1"/>
    <col min="9" max="16384" width="9" style="4"/>
  </cols>
  <sheetData>
    <row r="1" s="1" customFormat="1" ht="24.95" customHeight="1" spans="1:8">
      <c r="A1" s="5" t="s">
        <v>88</v>
      </c>
      <c r="B1" s="5"/>
      <c r="C1" s="5"/>
      <c r="D1" s="5"/>
      <c r="E1" s="5"/>
      <c r="F1" s="5"/>
      <c r="G1" s="5"/>
      <c r="H1" s="5"/>
    </row>
    <row r="2" s="2" customFormat="1" ht="20.1" customHeight="1" spans="1:8">
      <c r="A2" s="3" t="e">
        <f>CONCATENATE(#REF!,#REF!,#REF!,#REF!,#REF!,#REF!,#REF!)</f>
        <v>#REF!</v>
      </c>
      <c r="B2" s="3"/>
      <c r="C2" s="3"/>
      <c r="D2" s="3"/>
      <c r="E2" s="3"/>
      <c r="F2" s="3"/>
      <c r="G2" s="3"/>
      <c r="H2" s="3"/>
    </row>
    <row r="3" s="2" customFormat="1" ht="20.1" customHeight="1" spans="1:8">
      <c r="A3" s="324" t="e">
        <f>#REF!&amp;#REF!</f>
        <v>#REF!</v>
      </c>
      <c r="H3" s="325" t="s">
        <v>1</v>
      </c>
    </row>
    <row r="4" s="3" customFormat="1" ht="20.1" customHeight="1" spans="1:8">
      <c r="A4" s="326" t="s">
        <v>89</v>
      </c>
      <c r="B4" s="327" t="s">
        <v>90</v>
      </c>
      <c r="C4" s="328"/>
      <c r="D4" s="329"/>
      <c r="E4" s="326" t="s">
        <v>91</v>
      </c>
      <c r="F4" s="326" t="s">
        <v>92</v>
      </c>
      <c r="G4" s="326" t="s">
        <v>93</v>
      </c>
      <c r="H4" s="326" t="s">
        <v>94</v>
      </c>
    </row>
    <row r="5" s="2" customFormat="1" ht="20.1" customHeight="1" spans="1:8">
      <c r="A5" s="46" t="s">
        <v>95</v>
      </c>
      <c r="B5" s="330" t="s">
        <v>96</v>
      </c>
      <c r="C5" s="331" t="s">
        <v>97</v>
      </c>
      <c r="D5" s="332" t="s">
        <v>98</v>
      </c>
      <c r="E5" s="236">
        <f>SUM(现金!F21,银行存款!G22,其他货币资金!G23)</f>
        <v>0</v>
      </c>
      <c r="F5" s="236">
        <f>SUM(现金!G21,银行存款!H22,其他货币资金!H23)</f>
        <v>0</v>
      </c>
      <c r="G5" s="10">
        <f>F5-E5</f>
        <v>0</v>
      </c>
      <c r="H5" s="10" t="str">
        <f>IF(E5=0,"",G5/E5*100)</f>
        <v/>
      </c>
    </row>
    <row r="6" s="2" customFormat="1" ht="20.1" customHeight="1" spans="1:8">
      <c r="A6" s="46" t="s">
        <v>99</v>
      </c>
      <c r="B6" s="333" t="s">
        <v>12</v>
      </c>
      <c r="C6" s="334"/>
      <c r="D6" s="335"/>
      <c r="E6" s="236">
        <f>交易性金融资产汇总!C22</f>
        <v>0</v>
      </c>
      <c r="F6" s="236">
        <f>交易性金融资产汇总!D22</f>
        <v>0</v>
      </c>
      <c r="G6" s="10">
        <f t="shared" ref="G6:G17" si="0">F6-E6</f>
        <v>0</v>
      </c>
      <c r="H6" s="10" t="str">
        <f t="shared" ref="H6:H18" si="1">IF(E6=0,"",G6/E6*100)</f>
        <v/>
      </c>
    </row>
    <row r="7" s="2" customFormat="1" ht="20.1" customHeight="1" spans="1:8">
      <c r="A7" s="46" t="s">
        <v>100</v>
      </c>
      <c r="B7" s="333" t="s">
        <v>14</v>
      </c>
      <c r="C7" s="334"/>
      <c r="D7" s="335"/>
      <c r="E7" s="236">
        <f>衍生金融资产!F24</f>
        <v>0</v>
      </c>
      <c r="F7" s="236">
        <f>衍生金融资产!G24</f>
        <v>0</v>
      </c>
      <c r="G7" s="10">
        <f t="shared" si="0"/>
        <v>0</v>
      </c>
      <c r="H7" s="10" t="str">
        <f t="shared" si="1"/>
        <v/>
      </c>
    </row>
    <row r="8" s="2" customFormat="1" ht="20.1" customHeight="1" spans="1:8">
      <c r="A8" s="46" t="s">
        <v>101</v>
      </c>
      <c r="B8" s="333" t="s">
        <v>16</v>
      </c>
      <c r="C8" s="334"/>
      <c r="D8" s="335"/>
      <c r="E8" s="236">
        <f>应收票据!F22</f>
        <v>0</v>
      </c>
      <c r="F8" s="236">
        <f>应收票据!G22</f>
        <v>0</v>
      </c>
      <c r="G8" s="42">
        <f t="shared" si="0"/>
        <v>0</v>
      </c>
      <c r="H8" s="10" t="str">
        <f t="shared" si="1"/>
        <v/>
      </c>
    </row>
    <row r="9" s="2" customFormat="1" ht="20.1" customHeight="1" spans="1:8">
      <c r="A9" s="46" t="s">
        <v>102</v>
      </c>
      <c r="B9" s="333" t="s">
        <v>18</v>
      </c>
      <c r="C9" s="334"/>
      <c r="D9" s="335"/>
      <c r="E9" s="236">
        <f>应收账款!F21</f>
        <v>0</v>
      </c>
      <c r="F9" s="236">
        <f>应收账款!G21</f>
        <v>0</v>
      </c>
      <c r="G9" s="10">
        <f t="shared" si="0"/>
        <v>0</v>
      </c>
      <c r="H9" s="10" t="str">
        <f t="shared" si="1"/>
        <v/>
      </c>
    </row>
    <row r="10" s="2" customFormat="1" ht="20.1" customHeight="1" spans="1:8">
      <c r="A10" s="46" t="s">
        <v>103</v>
      </c>
      <c r="B10" s="333" t="s">
        <v>20</v>
      </c>
      <c r="C10" s="334"/>
      <c r="D10" s="335"/>
      <c r="E10" s="236">
        <f>应收款项融资!F17</f>
        <v>0</v>
      </c>
      <c r="F10" s="236">
        <f>应收款项融资!G17</f>
        <v>0</v>
      </c>
      <c r="G10" s="10">
        <f t="shared" si="0"/>
        <v>0</v>
      </c>
      <c r="H10" s="10" t="str">
        <f t="shared" si="1"/>
        <v/>
      </c>
    </row>
    <row r="11" s="2" customFormat="1" ht="20.1" customHeight="1" spans="1:8">
      <c r="A11" s="46" t="s">
        <v>104</v>
      </c>
      <c r="B11" s="333" t="s">
        <v>22</v>
      </c>
      <c r="C11" s="334"/>
      <c r="D11" s="335"/>
      <c r="E11" s="236">
        <f>预付账款!F22</f>
        <v>0</v>
      </c>
      <c r="F11" s="236">
        <f>预付账款!G22</f>
        <v>0</v>
      </c>
      <c r="G11" s="10">
        <f t="shared" si="0"/>
        <v>0</v>
      </c>
      <c r="H11" s="10" t="str">
        <f t="shared" si="1"/>
        <v/>
      </c>
    </row>
    <row r="12" s="2" customFormat="1" ht="20.1" customHeight="1" spans="1:8">
      <c r="A12" s="46" t="s">
        <v>105</v>
      </c>
      <c r="B12" s="333" t="s">
        <v>24</v>
      </c>
      <c r="C12" s="334"/>
      <c r="D12" s="335"/>
      <c r="E12" s="236">
        <f>其他应收款!F26</f>
        <v>0</v>
      </c>
      <c r="F12" s="236">
        <f>其他应收款!G26</f>
        <v>0</v>
      </c>
      <c r="G12" s="10">
        <f t="shared" si="0"/>
        <v>0</v>
      </c>
      <c r="H12" s="10" t="str">
        <f t="shared" si="1"/>
        <v/>
      </c>
    </row>
    <row r="13" s="2" customFormat="1" ht="20.1" customHeight="1" spans="1:8">
      <c r="A13" s="46" t="s">
        <v>106</v>
      </c>
      <c r="B13" s="333" t="s">
        <v>26</v>
      </c>
      <c r="C13" s="334"/>
      <c r="D13" s="335"/>
      <c r="E13" s="236">
        <f>存货汇总!C22</f>
        <v>0</v>
      </c>
      <c r="F13" s="236">
        <f>存货汇总!D22</f>
        <v>0</v>
      </c>
      <c r="G13" s="10">
        <f t="shared" si="0"/>
        <v>0</v>
      </c>
      <c r="H13" s="10" t="str">
        <f t="shared" si="1"/>
        <v/>
      </c>
    </row>
    <row r="14" s="2" customFormat="1" ht="20.1" customHeight="1" spans="1:8">
      <c r="A14" s="46" t="s">
        <v>107</v>
      </c>
      <c r="B14" s="333" t="s">
        <v>28</v>
      </c>
      <c r="C14" s="334"/>
      <c r="D14" s="335"/>
      <c r="E14" s="236">
        <f>合同资产!F17</f>
        <v>0</v>
      </c>
      <c r="F14" s="236">
        <f>合同资产!G17</f>
        <v>0</v>
      </c>
      <c r="G14" s="10">
        <f t="shared" si="0"/>
        <v>0</v>
      </c>
      <c r="H14" s="10" t="str">
        <f t="shared" si="1"/>
        <v/>
      </c>
    </row>
    <row r="15" s="2" customFormat="1" ht="20.1" customHeight="1" spans="1:8">
      <c r="A15" s="46" t="s">
        <v>108</v>
      </c>
      <c r="B15" s="333" t="s">
        <v>30</v>
      </c>
      <c r="C15" s="334"/>
      <c r="D15" s="335"/>
      <c r="E15" s="236">
        <f>持有待售资产!E17</f>
        <v>0</v>
      </c>
      <c r="F15" s="236">
        <f>持有待售资产!F17</f>
        <v>0</v>
      </c>
      <c r="G15" s="10">
        <f t="shared" si="0"/>
        <v>0</v>
      </c>
      <c r="H15" s="10" t="str">
        <f t="shared" si="1"/>
        <v/>
      </c>
    </row>
    <row r="16" s="2" customFormat="1" ht="20.1" customHeight="1" spans="1:8">
      <c r="A16" s="46" t="s">
        <v>109</v>
      </c>
      <c r="B16" s="333" t="s">
        <v>33</v>
      </c>
      <c r="C16" s="334"/>
      <c r="D16" s="335"/>
      <c r="E16" s="236">
        <f>一年到期非流动资产!E21</f>
        <v>0</v>
      </c>
      <c r="F16" s="236">
        <f>一年到期非流动资产!F21</f>
        <v>0</v>
      </c>
      <c r="G16" s="10">
        <f t="shared" si="0"/>
        <v>0</v>
      </c>
      <c r="H16" s="12" t="str">
        <f t="shared" si="1"/>
        <v/>
      </c>
    </row>
    <row r="17" s="2" customFormat="1" ht="20.1" customHeight="1" spans="1:8">
      <c r="A17" s="46" t="s">
        <v>110</v>
      </c>
      <c r="B17" s="333" t="s">
        <v>35</v>
      </c>
      <c r="C17" s="334"/>
      <c r="D17" s="335"/>
      <c r="E17" s="236">
        <f>其他流动资产!E21</f>
        <v>0</v>
      </c>
      <c r="F17" s="236">
        <f>其他流动资产!F21</f>
        <v>0</v>
      </c>
      <c r="G17" s="10">
        <f t="shared" si="0"/>
        <v>0</v>
      </c>
      <c r="H17" s="10" t="str">
        <f t="shared" si="1"/>
        <v/>
      </c>
    </row>
    <row r="18" s="2" customFormat="1" ht="20.1" customHeight="1" spans="1:8">
      <c r="A18" s="45"/>
      <c r="B18" s="330"/>
      <c r="C18" s="331"/>
      <c r="D18" s="332"/>
      <c r="E18" s="236"/>
      <c r="F18" s="236"/>
      <c r="G18" s="10"/>
      <c r="H18" s="10" t="str">
        <f t="shared" si="1"/>
        <v/>
      </c>
    </row>
    <row r="19" s="2" customFormat="1" ht="20.1" customHeight="1" spans="1:8">
      <c r="A19" s="11"/>
      <c r="B19" s="330"/>
      <c r="C19" s="331"/>
      <c r="D19" s="332"/>
      <c r="E19" s="236"/>
      <c r="F19" s="236"/>
      <c r="G19" s="10"/>
      <c r="H19" s="10"/>
    </row>
    <row r="20" s="2" customFormat="1" ht="20.1" customHeight="1" spans="1:8">
      <c r="A20" s="7">
        <v>3</v>
      </c>
      <c r="B20" s="330" t="s">
        <v>37</v>
      </c>
      <c r="C20" s="331"/>
      <c r="D20" s="332"/>
      <c r="E20" s="12">
        <f>SUM(E5:E19)</f>
        <v>0</v>
      </c>
      <c r="F20" s="10">
        <f>SUM(F5:F19)</f>
        <v>0</v>
      </c>
      <c r="G20" s="10">
        <f>SUM(G5:G19)</f>
        <v>0</v>
      </c>
      <c r="H20" s="10" t="str">
        <f>IF(E20=0,"",G20/E20*100)</f>
        <v/>
      </c>
    </row>
    <row r="21" s="2" customFormat="1" ht="20.1" customHeight="1" spans="1:1">
      <c r="A21" s="15" t="e">
        <f>#REF!&amp;#REF!</f>
        <v>#REF!</v>
      </c>
    </row>
    <row r="22" s="2" customFormat="1" ht="20.1" customHeight="1" spans="1:1">
      <c r="A22" s="2" t="e">
        <f>CONCATENATE(#REF!,#REF!,#REF!,#REF!,#REF!,#REF!,#REF!)</f>
        <v>#REF!</v>
      </c>
    </row>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sheetData>
  <mergeCells count="18">
    <mergeCell ref="A1:H1"/>
    <mergeCell ref="A2:H2"/>
    <mergeCell ref="B4:D4"/>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s>
  <hyperlinks>
    <hyperlink ref="B6" location="短期投资汇总!A1" display="交易性金融资产"/>
    <hyperlink ref="B5" location="现金!A1" display="货币资金（现金"/>
    <hyperlink ref="C5" location="银行存款!A1" display="存款"/>
    <hyperlink ref="D5" location="其他货币资金!A1" display="他币）"/>
    <hyperlink ref="B6:D6" location="交易性金融资产汇总!B1" display="交易性金融资产"/>
    <hyperlink ref="B7" location="流动汇总!B8" display="衍生金融资产"/>
    <hyperlink ref="B8" location="流动汇总!B9" display="应收票据"/>
    <hyperlink ref="B11" location="流动汇总!B12" display="预付款项"/>
    <hyperlink ref="B10" location="流动汇总!B11" display="应收款项融资"/>
    <hyperlink ref="B9" location="流动汇总!B10" display="应收账款"/>
    <hyperlink ref="B12" location="流动汇总!B13" display="其他应收款"/>
    <hyperlink ref="B13" location="流动汇总!B14" display="存货"/>
    <hyperlink ref="B15" location="流动汇总!B15" display="持有待售资产"/>
    <hyperlink ref="B16" location="流动汇总!B16" display="一年内到期的非流动资产"/>
    <hyperlink ref="B7:D7" location="衍生金融资产!B8" display="衍生金融资产"/>
    <hyperlink ref="B8:D8" location="应收票据!B9" display="应收票据"/>
    <hyperlink ref="B9:D9" location="应收账款!B10" display="应收账款"/>
    <hyperlink ref="B10:D10" location="应收款项融资!B11" display="应收款项融资"/>
    <hyperlink ref="B11:D11" location="预付账款!B12" display="预付款项"/>
    <hyperlink ref="B12:D12" location="其他应收款!B13" display="其他应收款"/>
    <hyperlink ref="B13:D13" location="存货汇总!B14" display="存货"/>
    <hyperlink ref="B14:D14" location="合同资产!A1" display="合同资产"/>
    <hyperlink ref="B15:D15" location="持有待售资产!B15" display="持有待售资产"/>
    <hyperlink ref="B16:D16" location="一年到期非流动资产!B16" display="一年内到期的非流动资产"/>
    <hyperlink ref="B17:D17" location="其他流动资产!A1" display="其他流动资产"/>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N25"/>
  <sheetViews>
    <sheetView view="pageBreakPreview" zoomScaleNormal="100" workbookViewId="0">
      <selection activeCell="L45" sqref="L45"/>
    </sheetView>
  </sheetViews>
  <sheetFormatPr defaultColWidth="9" defaultRowHeight="15.75" customHeight="1"/>
  <cols>
    <col min="1" max="1" width="5.625" style="4" customWidth="1"/>
    <col min="2" max="2" width="8.25" style="4" customWidth="1"/>
    <col min="3" max="3" width="8.125" style="4" customWidth="1"/>
    <col min="4" max="4" width="17" style="4" customWidth="1"/>
    <col min="5" max="5" width="15" style="4" customWidth="1"/>
    <col min="6" max="6" width="5.125" style="4" customWidth="1"/>
    <col min="7" max="7" width="4" style="266" customWidth="1"/>
    <col min="8" max="9" width="12.375" style="266" customWidth="1"/>
    <col min="10" max="10" width="4" style="4" customWidth="1"/>
    <col min="11" max="12" width="13.375" style="266" customWidth="1"/>
    <col min="13" max="13" width="7" style="266" customWidth="1"/>
    <col min="14" max="14" width="18.625" style="4" customWidth="1"/>
    <col min="15" max="16384" width="9" style="4"/>
  </cols>
  <sheetData>
    <row r="1" s="1" customFormat="1" ht="24.95" customHeight="1" spans="1:14">
      <c r="A1" s="5" t="s">
        <v>219</v>
      </c>
      <c r="B1" s="5"/>
      <c r="C1" s="5"/>
      <c r="D1" s="16"/>
      <c r="E1" s="16"/>
      <c r="F1" s="16"/>
      <c r="G1" s="16"/>
      <c r="H1" s="16"/>
      <c r="I1" s="16"/>
      <c r="J1" s="16"/>
      <c r="K1" s="16"/>
      <c r="L1" s="16"/>
      <c r="M1" s="16"/>
      <c r="N1" s="16"/>
    </row>
    <row r="2" s="2" customFormat="1" ht="20.1" customHeight="1" spans="1:14">
      <c r="A2" s="3" t="e">
        <f>CONCATENATE(#REF!,#REF!,#REF!,#REF!,#REF!,#REF!,#REF!)</f>
        <v>#REF!</v>
      </c>
      <c r="B2" s="3"/>
      <c r="C2" s="3"/>
      <c r="D2" s="3"/>
      <c r="E2" s="3"/>
      <c r="F2" s="3"/>
      <c r="G2" s="3"/>
      <c r="H2" s="3"/>
      <c r="I2" s="3"/>
      <c r="J2" s="3"/>
      <c r="K2" s="3"/>
      <c r="L2" s="3"/>
      <c r="M2" s="3"/>
      <c r="N2" s="3"/>
    </row>
    <row r="3" s="2" customFormat="1" ht="20.1" customHeight="1" spans="1:14">
      <c r="A3" s="2" t="e">
        <f>#REF!&amp;#REF!</f>
        <v>#REF!</v>
      </c>
      <c r="G3" s="267"/>
      <c r="H3" s="267"/>
      <c r="I3" s="267"/>
      <c r="K3" s="267"/>
      <c r="L3" s="267"/>
      <c r="M3" s="267"/>
      <c r="N3" s="6" t="s">
        <v>1</v>
      </c>
    </row>
    <row r="4" s="3" customFormat="1" ht="20.1" customHeight="1" spans="1:14">
      <c r="A4" s="7" t="s">
        <v>3</v>
      </c>
      <c r="B4" s="107" t="s">
        <v>205</v>
      </c>
      <c r="C4" s="107" t="s">
        <v>206</v>
      </c>
      <c r="D4" s="7" t="s">
        <v>207</v>
      </c>
      <c r="E4" s="7" t="s">
        <v>220</v>
      </c>
      <c r="F4" s="118" t="s">
        <v>208</v>
      </c>
      <c r="G4" s="268" t="s">
        <v>91</v>
      </c>
      <c r="H4" s="269"/>
      <c r="I4" s="270"/>
      <c r="J4" s="275" t="s">
        <v>92</v>
      </c>
      <c r="K4" s="276"/>
      <c r="L4" s="277"/>
      <c r="M4" s="278" t="s">
        <v>116</v>
      </c>
      <c r="N4" s="7" t="s">
        <v>6</v>
      </c>
    </row>
    <row r="5" s="3" customFormat="1" ht="20.1" customHeight="1" spans="1:14">
      <c r="A5" s="7"/>
      <c r="B5" s="109"/>
      <c r="C5" s="109"/>
      <c r="D5" s="7"/>
      <c r="E5" s="7"/>
      <c r="F5" s="120"/>
      <c r="G5" s="7" t="s">
        <v>209</v>
      </c>
      <c r="H5" s="7" t="s">
        <v>210</v>
      </c>
      <c r="I5" s="7" t="s">
        <v>211</v>
      </c>
      <c r="J5" s="279" t="s">
        <v>212</v>
      </c>
      <c r="K5" s="278" t="s">
        <v>210</v>
      </c>
      <c r="L5" s="278" t="s">
        <v>211</v>
      </c>
      <c r="M5" s="278"/>
      <c r="N5" s="7"/>
    </row>
    <row r="6" s="2" customFormat="1" ht="20.1" customHeight="1" spans="1:14">
      <c r="A6" s="45"/>
      <c r="B6" s="45"/>
      <c r="C6" s="45"/>
      <c r="D6" s="68"/>
      <c r="E6" s="7"/>
      <c r="F6" s="271"/>
      <c r="G6" s="272"/>
      <c r="H6" s="272"/>
      <c r="I6" s="10"/>
      <c r="J6" s="34"/>
      <c r="K6" s="10"/>
      <c r="L6" s="10"/>
      <c r="M6" s="10" t="str">
        <f>IF(I6=0,"",(L6-I6)/I6*100)</f>
        <v/>
      </c>
      <c r="N6" s="11"/>
    </row>
    <row r="7" s="2" customFormat="1" ht="20.1" customHeight="1" spans="1:14">
      <c r="A7" s="7"/>
      <c r="B7" s="7"/>
      <c r="C7" s="7"/>
      <c r="D7" s="8"/>
      <c r="E7" s="7"/>
      <c r="F7" s="11"/>
      <c r="G7" s="273"/>
      <c r="H7" s="273"/>
      <c r="I7" s="10"/>
      <c r="J7" s="34"/>
      <c r="K7" s="10"/>
      <c r="L7" s="10"/>
      <c r="M7" s="10" t="str">
        <f t="shared" ref="M7:M21" si="0">IF(I7=0,"",(L7-I7)/I7*100)</f>
        <v/>
      </c>
      <c r="N7" s="11"/>
    </row>
    <row r="8" s="2" customFormat="1" ht="20.1" customHeight="1" spans="1:14">
      <c r="A8" s="7"/>
      <c r="B8" s="7"/>
      <c r="C8" s="7"/>
      <c r="D8" s="8"/>
      <c r="E8" s="7"/>
      <c r="F8" s="11"/>
      <c r="G8" s="273"/>
      <c r="H8" s="273"/>
      <c r="I8" s="10"/>
      <c r="J8" s="34"/>
      <c r="K8" s="10"/>
      <c r="L8" s="10"/>
      <c r="M8" s="10" t="str">
        <f t="shared" si="0"/>
        <v/>
      </c>
      <c r="N8" s="11"/>
    </row>
    <row r="9" s="2" customFormat="1" ht="20.1" customHeight="1" spans="1:14">
      <c r="A9" s="7"/>
      <c r="B9" s="7"/>
      <c r="C9" s="7"/>
      <c r="D9" s="8"/>
      <c r="E9" s="7"/>
      <c r="F9" s="11"/>
      <c r="G9" s="273"/>
      <c r="H9" s="273"/>
      <c r="I9" s="10"/>
      <c r="J9" s="34"/>
      <c r="K9" s="10"/>
      <c r="L9" s="10"/>
      <c r="M9" s="10" t="str">
        <f t="shared" si="0"/>
        <v/>
      </c>
      <c r="N9" s="11"/>
    </row>
    <row r="10" s="2" customFormat="1" ht="20.1" customHeight="1" spans="1:14">
      <c r="A10" s="7"/>
      <c r="B10" s="7"/>
      <c r="C10" s="7"/>
      <c r="D10" s="8"/>
      <c r="E10" s="7"/>
      <c r="F10" s="11"/>
      <c r="G10" s="273"/>
      <c r="H10" s="273"/>
      <c r="I10" s="10"/>
      <c r="J10" s="34"/>
      <c r="K10" s="10"/>
      <c r="L10" s="10"/>
      <c r="M10" s="10" t="str">
        <f t="shared" si="0"/>
        <v/>
      </c>
      <c r="N10" s="11"/>
    </row>
    <row r="11" s="2" customFormat="1" ht="20.1" customHeight="1" spans="1:14">
      <c r="A11" s="7"/>
      <c r="B11" s="7"/>
      <c r="C11" s="7"/>
      <c r="D11" s="8"/>
      <c r="E11" s="7"/>
      <c r="F11" s="11"/>
      <c r="G11" s="273"/>
      <c r="H11" s="273"/>
      <c r="I11" s="10"/>
      <c r="J11" s="34"/>
      <c r="K11" s="10"/>
      <c r="L11" s="10"/>
      <c r="M11" s="10" t="str">
        <f t="shared" si="0"/>
        <v/>
      </c>
      <c r="N11" s="11"/>
    </row>
    <row r="12" s="2" customFormat="1" ht="20.1" customHeight="1" spans="1:14">
      <c r="A12" s="7"/>
      <c r="B12" s="7"/>
      <c r="C12" s="7"/>
      <c r="D12" s="8"/>
      <c r="E12" s="7"/>
      <c r="F12" s="11"/>
      <c r="G12" s="273"/>
      <c r="H12" s="273"/>
      <c r="I12" s="10"/>
      <c r="J12" s="34"/>
      <c r="K12" s="10"/>
      <c r="L12" s="10"/>
      <c r="M12" s="10" t="str">
        <f t="shared" si="0"/>
        <v/>
      </c>
      <c r="N12" s="11"/>
    </row>
    <row r="13" s="2" customFormat="1" ht="20.1" customHeight="1" spans="1:14">
      <c r="A13" s="7"/>
      <c r="B13" s="7"/>
      <c r="C13" s="7"/>
      <c r="D13" s="8"/>
      <c r="E13" s="7"/>
      <c r="F13" s="11"/>
      <c r="G13" s="273"/>
      <c r="H13" s="273"/>
      <c r="I13" s="10"/>
      <c r="J13" s="34"/>
      <c r="K13" s="10"/>
      <c r="L13" s="10"/>
      <c r="M13" s="10" t="str">
        <f t="shared" si="0"/>
        <v/>
      </c>
      <c r="N13" s="11"/>
    </row>
    <row r="14" s="2" customFormat="1" ht="20.1" customHeight="1" spans="1:14">
      <c r="A14" s="7"/>
      <c r="B14" s="7"/>
      <c r="C14" s="7"/>
      <c r="D14" s="8"/>
      <c r="E14" s="7"/>
      <c r="F14" s="11"/>
      <c r="G14" s="273"/>
      <c r="H14" s="273"/>
      <c r="I14" s="10"/>
      <c r="J14" s="34"/>
      <c r="K14" s="10"/>
      <c r="L14" s="10"/>
      <c r="M14" s="10" t="str">
        <f t="shared" si="0"/>
        <v/>
      </c>
      <c r="N14" s="11"/>
    </row>
    <row r="15" s="2" customFormat="1" ht="20.1" customHeight="1" spans="1:14">
      <c r="A15" s="7"/>
      <c r="B15" s="7"/>
      <c r="C15" s="7"/>
      <c r="D15" s="8"/>
      <c r="E15" s="7"/>
      <c r="F15" s="11"/>
      <c r="G15" s="273"/>
      <c r="H15" s="273"/>
      <c r="I15" s="10"/>
      <c r="J15" s="34"/>
      <c r="K15" s="10"/>
      <c r="L15" s="10"/>
      <c r="M15" s="10" t="str">
        <f t="shared" si="0"/>
        <v/>
      </c>
      <c r="N15" s="11"/>
    </row>
    <row r="16" s="2" customFormat="1" ht="20.1" customHeight="1" spans="1:14">
      <c r="A16" s="7"/>
      <c r="B16" s="7"/>
      <c r="C16" s="7"/>
      <c r="D16" s="8"/>
      <c r="E16" s="7"/>
      <c r="F16" s="11"/>
      <c r="G16" s="273"/>
      <c r="H16" s="273"/>
      <c r="I16" s="10"/>
      <c r="J16" s="34"/>
      <c r="K16" s="72"/>
      <c r="L16" s="10"/>
      <c r="M16" s="10" t="str">
        <f t="shared" si="0"/>
        <v/>
      </c>
      <c r="N16" s="11"/>
    </row>
    <row r="17" s="2" customFormat="1" ht="20.1" customHeight="1" spans="1:14">
      <c r="A17" s="7"/>
      <c r="B17" s="7"/>
      <c r="C17" s="7"/>
      <c r="D17" s="8"/>
      <c r="E17" s="7"/>
      <c r="F17" s="11"/>
      <c r="G17" s="273"/>
      <c r="H17" s="273"/>
      <c r="I17" s="10"/>
      <c r="J17" s="172"/>
      <c r="K17" s="10"/>
      <c r="L17" s="42"/>
      <c r="M17" s="10" t="str">
        <f t="shared" si="0"/>
        <v/>
      </c>
      <c r="N17" s="11"/>
    </row>
    <row r="18" s="2" customFormat="1" ht="20.1" customHeight="1" spans="1:14">
      <c r="A18" s="7"/>
      <c r="B18" s="7"/>
      <c r="C18" s="7"/>
      <c r="D18" s="8"/>
      <c r="E18" s="7"/>
      <c r="F18" s="11"/>
      <c r="G18" s="273"/>
      <c r="H18" s="273"/>
      <c r="I18" s="10"/>
      <c r="J18" s="34"/>
      <c r="K18" s="47"/>
      <c r="L18" s="10"/>
      <c r="M18" s="10" t="str">
        <f t="shared" si="0"/>
        <v/>
      </c>
      <c r="N18" s="11"/>
    </row>
    <row r="19" s="2" customFormat="1" ht="20.1" customHeight="1" spans="1:14">
      <c r="A19" s="7"/>
      <c r="B19" s="7"/>
      <c r="C19" s="7"/>
      <c r="D19" s="8"/>
      <c r="E19" s="7"/>
      <c r="F19" s="11"/>
      <c r="G19" s="273"/>
      <c r="H19" s="273"/>
      <c r="I19" s="10"/>
      <c r="J19" s="34"/>
      <c r="K19" s="10"/>
      <c r="L19" s="10"/>
      <c r="M19" s="10" t="str">
        <f t="shared" si="0"/>
        <v/>
      </c>
      <c r="N19" s="11"/>
    </row>
    <row r="20" s="2" customFormat="1" ht="20.1" customHeight="1" spans="1:14">
      <c r="A20" s="7"/>
      <c r="B20" s="7"/>
      <c r="C20" s="7"/>
      <c r="D20" s="8"/>
      <c r="E20" s="7"/>
      <c r="F20" s="11"/>
      <c r="G20" s="273"/>
      <c r="H20" s="273"/>
      <c r="I20" s="10"/>
      <c r="J20" s="34"/>
      <c r="K20" s="10"/>
      <c r="L20" s="10"/>
      <c r="M20" s="10" t="str">
        <f t="shared" si="0"/>
        <v/>
      </c>
      <c r="N20" s="11"/>
    </row>
    <row r="21" s="2" customFormat="1" ht="20.1" customHeight="1" spans="1:14">
      <c r="A21" s="7"/>
      <c r="B21" s="7"/>
      <c r="C21" s="7"/>
      <c r="D21" s="8"/>
      <c r="E21" s="7"/>
      <c r="F21" s="11"/>
      <c r="G21" s="274"/>
      <c r="H21" s="273"/>
      <c r="I21" s="10"/>
      <c r="J21" s="34"/>
      <c r="K21" s="10"/>
      <c r="L21" s="10"/>
      <c r="M21" s="10" t="str">
        <f t="shared" si="0"/>
        <v/>
      </c>
      <c r="N21" s="11"/>
    </row>
    <row r="22" s="2" customFormat="1" ht="20.1" customHeight="1" spans="1:14">
      <c r="A22" s="7"/>
      <c r="B22" s="7"/>
      <c r="C22" s="7"/>
      <c r="D22" s="8"/>
      <c r="E22" s="7"/>
      <c r="F22" s="11"/>
      <c r="G22" s="273"/>
      <c r="H22" s="273"/>
      <c r="I22" s="10"/>
      <c r="J22" s="34"/>
      <c r="K22" s="10"/>
      <c r="L22" s="10"/>
      <c r="M22" s="10"/>
      <c r="N22" s="11"/>
    </row>
    <row r="23" s="2" customFormat="1" ht="20.1" customHeight="1" spans="1:14">
      <c r="A23" s="13" t="s">
        <v>158</v>
      </c>
      <c r="B23" s="99"/>
      <c r="C23" s="99"/>
      <c r="D23" s="14"/>
      <c r="E23" s="7"/>
      <c r="F23" s="11"/>
      <c r="G23" s="10"/>
      <c r="H23" s="10"/>
      <c r="I23" s="10">
        <f>SUM(I6:I22)</f>
        <v>0</v>
      </c>
      <c r="J23" s="34"/>
      <c r="K23" s="10"/>
      <c r="L23" s="10">
        <f>SUM(L6:L22)</f>
        <v>0</v>
      </c>
      <c r="M23" s="10" t="str">
        <f>IF(I23=0,"",(L23-I23)/I23*100)</f>
        <v/>
      </c>
      <c r="N23" s="11"/>
    </row>
    <row r="24" s="2" customFormat="1" customHeight="1" spans="1:13">
      <c r="A24" s="15" t="e">
        <f>在库周转材料!A24</f>
        <v>#REF!</v>
      </c>
      <c r="B24" s="15"/>
      <c r="C24" s="15"/>
      <c r="G24" s="267"/>
      <c r="H24" s="267"/>
      <c r="K24" s="267"/>
      <c r="L24" s="267"/>
      <c r="M24" s="267"/>
    </row>
    <row r="25" s="2" customFormat="1" customHeight="1" spans="1:13">
      <c r="A25" s="15" t="e">
        <f>CONCATENATE(#REF!,#REF!,#REF!,#REF!,#REF!,#REF!,#REF!)</f>
        <v>#REF!</v>
      </c>
      <c r="B25" s="15"/>
      <c r="C25" s="15"/>
      <c r="G25" s="267"/>
      <c r="H25" s="267"/>
      <c r="I25" s="267"/>
      <c r="K25" s="267"/>
      <c r="L25" s="267"/>
      <c r="M25" s="267"/>
    </row>
  </sheetData>
  <mergeCells count="13">
    <mergeCell ref="A1:N1"/>
    <mergeCell ref="A2:N2"/>
    <mergeCell ref="G4:I4"/>
    <mergeCell ref="J4:L4"/>
    <mergeCell ref="A23:D23"/>
    <mergeCell ref="A4:A5"/>
    <mergeCell ref="B4:B5"/>
    <mergeCell ref="C4:C5"/>
    <mergeCell ref="D4:D5"/>
    <mergeCell ref="E4:E5"/>
    <mergeCell ref="F4:F5"/>
    <mergeCell ref="M4:M5"/>
    <mergeCell ref="N4:N5"/>
  </mergeCells>
  <printOptions horizontalCentered="1"/>
  <pageMargins left="0.62992125984252" right="0.62992125984252" top="0.708661417322835" bottom="0.590551181102362" header="1.02362204724409" footer="0.511811023622047"/>
  <pageSetup paperSize="9" scale="86"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N26"/>
  <sheetViews>
    <sheetView view="pageBreakPreview" zoomScaleNormal="100" workbookViewId="0">
      <selection activeCell="L45" sqref="L45"/>
    </sheetView>
  </sheetViews>
  <sheetFormatPr defaultColWidth="9" defaultRowHeight="15.75" customHeight="1"/>
  <cols>
    <col min="1" max="1" width="5.875" style="4" customWidth="1"/>
    <col min="2" max="2" width="9" style="4" customWidth="1"/>
    <col min="3" max="3" width="7.75" style="4" customWidth="1"/>
    <col min="4" max="4" width="20.625" style="4" customWidth="1"/>
    <col min="5" max="5" width="4.125" style="4" customWidth="1"/>
    <col min="6" max="6" width="4.625" style="282" customWidth="1"/>
    <col min="7" max="7" width="14.625" style="282" customWidth="1"/>
    <col min="8" max="8" width="14.625" style="4" customWidth="1"/>
    <col min="9" max="9" width="4.625" style="4" customWidth="1"/>
    <col min="10" max="11" width="16.875" style="4" customWidth="1"/>
    <col min="12" max="12" width="9.625" style="4" customWidth="1"/>
    <col min="13" max="13" width="21.375" style="4" customWidth="1"/>
    <col min="14" max="14" width="8.125" style="4" customWidth="1"/>
    <col min="15" max="16384" width="9" style="4"/>
  </cols>
  <sheetData>
    <row r="1" s="1" customFormat="1" ht="24.95" customHeight="1" spans="1:13">
      <c r="A1" s="5" t="s">
        <v>221</v>
      </c>
      <c r="B1" s="5"/>
      <c r="C1" s="5"/>
      <c r="D1" s="5"/>
      <c r="E1" s="5"/>
      <c r="F1" s="5"/>
      <c r="G1" s="5"/>
      <c r="H1" s="5"/>
      <c r="I1" s="5"/>
      <c r="J1" s="5"/>
      <c r="K1" s="5"/>
      <c r="L1" s="5"/>
      <c r="M1" s="5"/>
    </row>
    <row r="2" s="2" customFormat="1" ht="20.1" customHeight="1" spans="1:13">
      <c r="A2" s="3" t="e">
        <f>CONCATENATE(#REF!,#REF!,#REF!,#REF!,#REF!,#REF!,#REF!)</f>
        <v>#REF!</v>
      </c>
      <c r="B2" s="3"/>
      <c r="C2" s="3"/>
      <c r="D2" s="3"/>
      <c r="E2" s="3"/>
      <c r="F2" s="3"/>
      <c r="G2" s="3"/>
      <c r="H2" s="3"/>
      <c r="I2" s="3"/>
      <c r="J2" s="3"/>
      <c r="K2" s="3"/>
      <c r="L2" s="3"/>
      <c r="M2" s="3"/>
    </row>
    <row r="3" s="2" customFormat="1" ht="20.1" customHeight="1" spans="1:13">
      <c r="A3" s="2" t="e">
        <f>#REF!&amp;#REF!</f>
        <v>#REF!</v>
      </c>
      <c r="F3" s="281"/>
      <c r="G3" s="281"/>
      <c r="M3" s="6" t="s">
        <v>1</v>
      </c>
    </row>
    <row r="4" s="3" customFormat="1" ht="20.1" customHeight="1" spans="1:14">
      <c r="A4" s="7" t="s">
        <v>3</v>
      </c>
      <c r="B4" s="107" t="s">
        <v>205</v>
      </c>
      <c r="C4" s="107" t="s">
        <v>206</v>
      </c>
      <c r="D4" s="7" t="s">
        <v>207</v>
      </c>
      <c r="E4" s="118" t="s">
        <v>208</v>
      </c>
      <c r="F4" s="30" t="s">
        <v>91</v>
      </c>
      <c r="G4" s="31"/>
      <c r="H4" s="32"/>
      <c r="I4" s="13" t="s">
        <v>92</v>
      </c>
      <c r="J4" s="99"/>
      <c r="K4" s="14"/>
      <c r="L4" s="7" t="s">
        <v>116</v>
      </c>
      <c r="M4" s="7" t="s">
        <v>6</v>
      </c>
      <c r="N4" s="7" t="s">
        <v>214</v>
      </c>
    </row>
    <row r="5" s="3" customFormat="1" ht="20.1" customHeight="1" spans="1:14">
      <c r="A5" s="7"/>
      <c r="B5" s="109"/>
      <c r="C5" s="109"/>
      <c r="D5" s="7"/>
      <c r="E5" s="120"/>
      <c r="F5" s="7" t="s">
        <v>209</v>
      </c>
      <c r="G5" s="7" t="s">
        <v>210</v>
      </c>
      <c r="H5" s="7" t="s">
        <v>211</v>
      </c>
      <c r="I5" s="279" t="s">
        <v>212</v>
      </c>
      <c r="J5" s="7" t="s">
        <v>210</v>
      </c>
      <c r="K5" s="7" t="s">
        <v>211</v>
      </c>
      <c r="L5" s="7"/>
      <c r="M5" s="7"/>
      <c r="N5" s="7"/>
    </row>
    <row r="6" s="280" customFormat="1" ht="20.1" customHeight="1" spans="1:14">
      <c r="A6" s="45"/>
      <c r="B6" s="45"/>
      <c r="C6" s="45"/>
      <c r="D6" s="68"/>
      <c r="E6" s="271"/>
      <c r="F6" s="272"/>
      <c r="G6" s="272"/>
      <c r="H6" s="10"/>
      <c r="I6" s="34"/>
      <c r="J6" s="10"/>
      <c r="K6" s="10"/>
      <c r="L6" s="10" t="str">
        <f>IF(H6=0,"",(K6-H6)/H6*100)</f>
        <v/>
      </c>
      <c r="M6" s="11"/>
      <c r="N6" s="45"/>
    </row>
    <row r="7" s="2" customFormat="1" ht="20.1" customHeight="1" spans="1:14">
      <c r="A7" s="7"/>
      <c r="B7" s="7"/>
      <c r="C7" s="7"/>
      <c r="D7" s="8"/>
      <c r="E7" s="11"/>
      <c r="F7" s="273"/>
      <c r="G7" s="273"/>
      <c r="H7" s="10"/>
      <c r="I7" s="34"/>
      <c r="J7" s="10"/>
      <c r="K7" s="10"/>
      <c r="L7" s="10" t="str">
        <f t="shared" ref="L7:L20" si="0">IF(H7=0,"",(K7-H7)/H7*100)</f>
        <v/>
      </c>
      <c r="M7" s="11"/>
      <c r="N7" s="11"/>
    </row>
    <row r="8" s="2" customFormat="1" ht="20.1" customHeight="1" spans="1:14">
      <c r="A8" s="7"/>
      <c r="B8" s="7"/>
      <c r="C8" s="7"/>
      <c r="D8" s="8"/>
      <c r="E8" s="11"/>
      <c r="F8" s="273"/>
      <c r="G8" s="273"/>
      <c r="H8" s="10"/>
      <c r="I8" s="34"/>
      <c r="J8" s="10"/>
      <c r="K8" s="10"/>
      <c r="L8" s="10" t="str">
        <f t="shared" si="0"/>
        <v/>
      </c>
      <c r="M8" s="11"/>
      <c r="N8" s="11"/>
    </row>
    <row r="9" s="2" customFormat="1" ht="20.1" customHeight="1" spans="1:14">
      <c r="A9" s="7"/>
      <c r="B9" s="7"/>
      <c r="C9" s="7"/>
      <c r="D9" s="8"/>
      <c r="E9" s="11"/>
      <c r="F9" s="273"/>
      <c r="G9" s="273"/>
      <c r="H9" s="10"/>
      <c r="I9" s="34"/>
      <c r="J9" s="10"/>
      <c r="K9" s="10"/>
      <c r="L9" s="10" t="str">
        <f t="shared" si="0"/>
        <v/>
      </c>
      <c r="M9" s="11"/>
      <c r="N9" s="11"/>
    </row>
    <row r="10" s="2" customFormat="1" ht="20.1" customHeight="1" spans="1:14">
      <c r="A10" s="7"/>
      <c r="B10" s="7"/>
      <c r="C10" s="7"/>
      <c r="D10" s="8"/>
      <c r="E10" s="11"/>
      <c r="F10" s="273"/>
      <c r="G10" s="273"/>
      <c r="H10" s="10"/>
      <c r="I10" s="34"/>
      <c r="J10" s="10"/>
      <c r="K10" s="10"/>
      <c r="L10" s="10" t="str">
        <f t="shared" si="0"/>
        <v/>
      </c>
      <c r="M10" s="11"/>
      <c r="N10" s="11"/>
    </row>
    <row r="11" s="2" customFormat="1" ht="20.1" customHeight="1" spans="1:14">
      <c r="A11" s="7"/>
      <c r="B11" s="7"/>
      <c r="C11" s="7"/>
      <c r="D11" s="8"/>
      <c r="E11" s="11"/>
      <c r="F11" s="273"/>
      <c r="G11" s="273"/>
      <c r="H11" s="10"/>
      <c r="I11" s="34"/>
      <c r="J11" s="10"/>
      <c r="K11" s="10"/>
      <c r="L11" s="10" t="str">
        <f t="shared" si="0"/>
        <v/>
      </c>
      <c r="M11" s="11"/>
      <c r="N11" s="11"/>
    </row>
    <row r="12" s="2" customFormat="1" ht="20.1" customHeight="1" spans="1:14">
      <c r="A12" s="7"/>
      <c r="B12" s="7"/>
      <c r="C12" s="7"/>
      <c r="D12" s="8"/>
      <c r="E12" s="11"/>
      <c r="F12" s="273"/>
      <c r="G12" s="273"/>
      <c r="H12" s="10"/>
      <c r="I12" s="34"/>
      <c r="J12" s="10"/>
      <c r="K12" s="10"/>
      <c r="L12" s="10" t="str">
        <f t="shared" si="0"/>
        <v/>
      </c>
      <c r="M12" s="11"/>
      <c r="N12" s="11"/>
    </row>
    <row r="13" s="2" customFormat="1" ht="20.1" customHeight="1" spans="1:14">
      <c r="A13" s="7"/>
      <c r="B13" s="7"/>
      <c r="C13" s="7"/>
      <c r="D13" s="8"/>
      <c r="E13" s="11"/>
      <c r="F13" s="273"/>
      <c r="G13" s="273"/>
      <c r="H13" s="10"/>
      <c r="I13" s="34"/>
      <c r="J13" s="10"/>
      <c r="K13" s="10"/>
      <c r="L13" s="10" t="str">
        <f t="shared" si="0"/>
        <v/>
      </c>
      <c r="M13" s="11"/>
      <c r="N13" s="11"/>
    </row>
    <row r="14" s="2" customFormat="1" ht="20.1" customHeight="1" spans="1:14">
      <c r="A14" s="7"/>
      <c r="B14" s="7"/>
      <c r="C14" s="7"/>
      <c r="D14" s="8"/>
      <c r="E14" s="11"/>
      <c r="F14" s="273"/>
      <c r="G14" s="273"/>
      <c r="H14" s="10"/>
      <c r="I14" s="34"/>
      <c r="J14" s="10"/>
      <c r="K14" s="10"/>
      <c r="L14" s="10" t="str">
        <f t="shared" si="0"/>
        <v/>
      </c>
      <c r="M14" s="11"/>
      <c r="N14" s="11"/>
    </row>
    <row r="15" s="2" customFormat="1" ht="20.1" customHeight="1" spans="1:14">
      <c r="A15" s="7"/>
      <c r="B15" s="7"/>
      <c r="C15" s="7"/>
      <c r="D15" s="8"/>
      <c r="E15" s="11"/>
      <c r="F15" s="273"/>
      <c r="G15" s="273"/>
      <c r="H15" s="10"/>
      <c r="I15" s="34"/>
      <c r="J15" s="10"/>
      <c r="K15" s="10"/>
      <c r="L15" s="10" t="str">
        <f t="shared" si="0"/>
        <v/>
      </c>
      <c r="M15" s="11"/>
      <c r="N15" s="11"/>
    </row>
    <row r="16" s="2" customFormat="1" ht="20.1" customHeight="1" spans="1:14">
      <c r="A16" s="7"/>
      <c r="B16" s="7"/>
      <c r="C16" s="7"/>
      <c r="D16" s="8"/>
      <c r="E16" s="11"/>
      <c r="F16" s="273"/>
      <c r="G16" s="273"/>
      <c r="H16" s="10"/>
      <c r="I16" s="34"/>
      <c r="J16" s="10"/>
      <c r="K16" s="72"/>
      <c r="L16" s="10" t="str">
        <f t="shared" si="0"/>
        <v/>
      </c>
      <c r="M16" s="11"/>
      <c r="N16" s="11"/>
    </row>
    <row r="17" s="2" customFormat="1" ht="20.1" customHeight="1" spans="1:14">
      <c r="A17" s="7"/>
      <c r="B17" s="7"/>
      <c r="C17" s="7"/>
      <c r="D17" s="8"/>
      <c r="E17" s="11"/>
      <c r="F17" s="273"/>
      <c r="G17" s="273"/>
      <c r="H17" s="10"/>
      <c r="I17" s="34"/>
      <c r="J17" s="12"/>
      <c r="K17" s="10"/>
      <c r="L17" s="42" t="str">
        <f t="shared" si="0"/>
        <v/>
      </c>
      <c r="M17" s="11"/>
      <c r="N17" s="11"/>
    </row>
    <row r="18" s="2" customFormat="1" ht="20.1" customHeight="1" spans="1:14">
      <c r="A18" s="7"/>
      <c r="B18" s="7"/>
      <c r="C18" s="7"/>
      <c r="D18" s="8"/>
      <c r="E18" s="11"/>
      <c r="F18" s="273"/>
      <c r="G18" s="273"/>
      <c r="H18" s="10"/>
      <c r="I18" s="34"/>
      <c r="J18" s="10"/>
      <c r="K18" s="47"/>
      <c r="L18" s="10" t="str">
        <f t="shared" si="0"/>
        <v/>
      </c>
      <c r="M18" s="11"/>
      <c r="N18" s="11"/>
    </row>
    <row r="19" s="2" customFormat="1" ht="20.1" customHeight="1" spans="1:14">
      <c r="A19" s="7"/>
      <c r="B19" s="7"/>
      <c r="C19" s="7"/>
      <c r="D19" s="8"/>
      <c r="E19" s="11"/>
      <c r="F19" s="273"/>
      <c r="G19" s="273"/>
      <c r="H19" s="10"/>
      <c r="I19" s="34"/>
      <c r="J19" s="10"/>
      <c r="K19" s="10"/>
      <c r="L19" s="10" t="str">
        <f t="shared" si="0"/>
        <v/>
      </c>
      <c r="M19" s="11"/>
      <c r="N19" s="11"/>
    </row>
    <row r="20" s="2" customFormat="1" ht="20.1" customHeight="1" spans="1:14">
      <c r="A20" s="7"/>
      <c r="B20" s="7"/>
      <c r="C20" s="7"/>
      <c r="D20" s="8"/>
      <c r="E20" s="11"/>
      <c r="F20" s="273"/>
      <c r="G20" s="273"/>
      <c r="H20" s="10"/>
      <c r="I20" s="34"/>
      <c r="J20" s="10"/>
      <c r="K20" s="10"/>
      <c r="L20" s="10" t="str">
        <f t="shared" si="0"/>
        <v/>
      </c>
      <c r="M20" s="11"/>
      <c r="N20" s="11"/>
    </row>
    <row r="21" s="2" customFormat="1" ht="20.1" customHeight="1" spans="1:14">
      <c r="A21" s="7"/>
      <c r="B21" s="7"/>
      <c r="C21" s="7"/>
      <c r="D21" s="8"/>
      <c r="E21" s="11"/>
      <c r="F21" s="273"/>
      <c r="G21" s="274"/>
      <c r="H21" s="10"/>
      <c r="I21" s="34"/>
      <c r="J21" s="10"/>
      <c r="K21" s="10"/>
      <c r="L21" s="10"/>
      <c r="M21" s="11"/>
      <c r="N21" s="11"/>
    </row>
    <row r="22" s="2" customFormat="1" ht="20.1" customHeight="1" spans="1:14">
      <c r="A22" s="13" t="s">
        <v>158</v>
      </c>
      <c r="B22" s="99"/>
      <c r="C22" s="99"/>
      <c r="D22" s="14"/>
      <c r="E22" s="11"/>
      <c r="F22" s="10"/>
      <c r="G22" s="10"/>
      <c r="H22" s="10">
        <f>SUM(H6:H21)</f>
        <v>0</v>
      </c>
      <c r="I22" s="34"/>
      <c r="J22" s="10"/>
      <c r="K22" s="10">
        <f>SUM(K6:K21)</f>
        <v>0</v>
      </c>
      <c r="L22" s="10" t="str">
        <f>IF(H22=0,"",(K22-H22)/H22*100)</f>
        <v/>
      </c>
      <c r="M22" s="11"/>
      <c r="N22" s="11"/>
    </row>
    <row r="23" s="2" customFormat="1" customHeight="1" spans="1:3">
      <c r="A23" s="15" t="e">
        <f>委托加工物资!A24</f>
        <v>#REF!</v>
      </c>
      <c r="B23" s="15"/>
      <c r="C23" s="15"/>
    </row>
    <row r="24" s="2" customFormat="1" customHeight="1" spans="1:7">
      <c r="A24" s="2" t="e">
        <f>CONCATENATE(#REF!,#REF!,#REF!,#REF!,#REF!,#REF!,#REF!)</f>
        <v>#REF!</v>
      </c>
      <c r="F24" s="281"/>
      <c r="G24" s="281"/>
    </row>
    <row r="25" customHeight="1" spans="1:5">
      <c r="A25" s="283"/>
      <c r="B25" s="283"/>
      <c r="C25" s="283"/>
      <c r="D25" s="225" t="s">
        <v>215</v>
      </c>
      <c r="E25" s="4" t="s">
        <v>216</v>
      </c>
    </row>
    <row r="26" customHeight="1" spans="1:5">
      <c r="A26" s="283"/>
      <c r="B26" s="283"/>
      <c r="C26" s="283"/>
      <c r="E26" s="4" t="s">
        <v>217</v>
      </c>
    </row>
  </sheetData>
  <mergeCells count="13">
    <mergeCell ref="A1:M1"/>
    <mergeCell ref="A2:M2"/>
    <mergeCell ref="F4:H4"/>
    <mergeCell ref="I4:K4"/>
    <mergeCell ref="A22:D22"/>
    <mergeCell ref="A4:A5"/>
    <mergeCell ref="B4:B5"/>
    <mergeCell ref="C4:C5"/>
    <mergeCell ref="D4:D5"/>
    <mergeCell ref="E4:E5"/>
    <mergeCell ref="L4:L5"/>
    <mergeCell ref="M4:M5"/>
    <mergeCell ref="N4:N5"/>
  </mergeCells>
  <printOptions horizontalCentered="1"/>
  <pageMargins left="0.62992125984252" right="0.62992125984252" top="0.708661417322835" bottom="0.590551181102362" header="1.02362204724409" footer="0.511811023622047"/>
  <pageSetup paperSize="9" scale="82"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M24"/>
  <sheetViews>
    <sheetView view="pageBreakPreview" zoomScaleNormal="100" workbookViewId="0">
      <selection activeCell="L45" sqref="L45"/>
    </sheetView>
  </sheetViews>
  <sheetFormatPr defaultColWidth="9" defaultRowHeight="15.75" customHeight="1"/>
  <cols>
    <col min="1" max="1" width="5.625" style="4" customWidth="1"/>
    <col min="2" max="2" width="7.75" style="4" customWidth="1"/>
    <col min="3" max="3" width="8.375" style="4" customWidth="1"/>
    <col min="4" max="4" width="17.375" style="4" customWidth="1"/>
    <col min="5" max="5" width="6.875" style="4" customWidth="1"/>
    <col min="6" max="6" width="4.875" style="266" customWidth="1"/>
    <col min="7" max="8" width="14.5" style="266" customWidth="1"/>
    <col min="9" max="9" width="4.375" style="4" customWidth="1"/>
    <col min="10" max="11" width="16.125" style="266" customWidth="1"/>
    <col min="12" max="12" width="8.625" style="266" customWidth="1"/>
    <col min="13" max="13" width="19.875" style="4" customWidth="1"/>
    <col min="14" max="16384" width="9" style="4"/>
  </cols>
  <sheetData>
    <row r="1" s="1" customFormat="1" ht="24.95" customHeight="1" spans="1:13">
      <c r="A1" s="5" t="s">
        <v>222</v>
      </c>
      <c r="B1" s="5"/>
      <c r="C1" s="5"/>
      <c r="D1" s="5"/>
      <c r="E1" s="5"/>
      <c r="F1" s="5"/>
      <c r="G1" s="5"/>
      <c r="H1" s="5"/>
      <c r="I1" s="5"/>
      <c r="J1" s="5"/>
      <c r="K1" s="5"/>
      <c r="L1" s="5"/>
      <c r="M1" s="5"/>
    </row>
    <row r="2" s="2" customFormat="1" ht="20.1" customHeight="1" spans="1:13">
      <c r="A2" s="3" t="e">
        <f>CONCATENATE(#REF!,#REF!,#REF!,#REF!,#REF!,#REF!,#REF!)</f>
        <v>#REF!</v>
      </c>
      <c r="B2" s="3"/>
      <c r="C2" s="3"/>
      <c r="D2" s="3"/>
      <c r="E2" s="3"/>
      <c r="F2" s="3"/>
      <c r="G2" s="3"/>
      <c r="H2" s="3"/>
      <c r="I2" s="3"/>
      <c r="J2" s="3"/>
      <c r="K2" s="3"/>
      <c r="L2" s="3"/>
      <c r="M2" s="3"/>
    </row>
    <row r="3" s="2" customFormat="1" ht="20.1" customHeight="1" spans="1:13">
      <c r="A3" s="2" t="e">
        <f>#REF!&amp;#REF!</f>
        <v>#REF!</v>
      </c>
      <c r="F3" s="267"/>
      <c r="G3" s="267"/>
      <c r="H3" s="267"/>
      <c r="J3" s="267"/>
      <c r="K3" s="267"/>
      <c r="L3" s="267"/>
      <c r="M3" s="6" t="s">
        <v>1</v>
      </c>
    </row>
    <row r="4" s="3" customFormat="1" ht="20.1" customHeight="1" spans="1:13">
      <c r="A4" s="7" t="s">
        <v>3</v>
      </c>
      <c r="B4" s="107" t="s">
        <v>205</v>
      </c>
      <c r="C4" s="107" t="s">
        <v>206</v>
      </c>
      <c r="D4" s="7" t="s">
        <v>207</v>
      </c>
      <c r="E4" s="118" t="s">
        <v>208</v>
      </c>
      <c r="F4" s="30" t="s">
        <v>91</v>
      </c>
      <c r="G4" s="31"/>
      <c r="H4" s="32"/>
      <c r="I4" s="13" t="s">
        <v>92</v>
      </c>
      <c r="J4" s="99"/>
      <c r="K4" s="14"/>
      <c r="L4" s="7" t="s">
        <v>116</v>
      </c>
      <c r="M4" s="7" t="s">
        <v>6</v>
      </c>
    </row>
    <row r="5" s="3" customFormat="1" ht="35.1" customHeight="1" spans="1:13">
      <c r="A5" s="7"/>
      <c r="B5" s="109"/>
      <c r="C5" s="109"/>
      <c r="D5" s="7"/>
      <c r="E5" s="120"/>
      <c r="F5" s="7" t="s">
        <v>209</v>
      </c>
      <c r="G5" s="7" t="s">
        <v>210</v>
      </c>
      <c r="H5" s="7" t="s">
        <v>211</v>
      </c>
      <c r="I5" s="118" t="s">
        <v>212</v>
      </c>
      <c r="J5" s="7" t="s">
        <v>210</v>
      </c>
      <c r="K5" s="7" t="s">
        <v>211</v>
      </c>
      <c r="L5" s="7"/>
      <c r="M5" s="7"/>
    </row>
    <row r="6" s="280" customFormat="1" ht="20.1" customHeight="1" spans="1:13">
      <c r="A6" s="45"/>
      <c r="B6" s="45"/>
      <c r="C6" s="45"/>
      <c r="D6" s="68"/>
      <c r="E6" s="271"/>
      <c r="F6" s="272"/>
      <c r="G6" s="272"/>
      <c r="H6" s="10"/>
      <c r="I6" s="34"/>
      <c r="J6" s="10"/>
      <c r="K6" s="10"/>
      <c r="L6" s="10" t="str">
        <f>IF(H6=0,"",(K6-H6)/H6*100)</f>
        <v/>
      </c>
      <c r="M6" s="11"/>
    </row>
    <row r="7" s="2" customFormat="1" ht="20.1" customHeight="1" spans="1:13">
      <c r="A7" s="7"/>
      <c r="B7" s="7"/>
      <c r="C7" s="7"/>
      <c r="D7" s="8"/>
      <c r="E7" s="11"/>
      <c r="F7" s="273"/>
      <c r="G7" s="273"/>
      <c r="H7" s="10"/>
      <c r="I7" s="34"/>
      <c r="J7" s="10"/>
      <c r="K7" s="10"/>
      <c r="L7" s="10" t="str">
        <f t="shared" ref="L7:L20" si="0">IF(H7=0,"",(K7-H7)/H7*100)</f>
        <v/>
      </c>
      <c r="M7" s="11"/>
    </row>
    <row r="8" s="2" customFormat="1" ht="20.1" customHeight="1" spans="1:13">
      <c r="A8" s="7"/>
      <c r="B8" s="7"/>
      <c r="C8" s="7"/>
      <c r="D8" s="8"/>
      <c r="E8" s="11"/>
      <c r="F8" s="273"/>
      <c r="G8" s="273"/>
      <c r="H8" s="10"/>
      <c r="I8" s="34"/>
      <c r="J8" s="10"/>
      <c r="K8" s="10"/>
      <c r="L8" s="10" t="str">
        <f t="shared" si="0"/>
        <v/>
      </c>
      <c r="M8" s="11"/>
    </row>
    <row r="9" s="2" customFormat="1" ht="20.1" customHeight="1" spans="1:13">
      <c r="A9" s="7"/>
      <c r="B9" s="7"/>
      <c r="C9" s="7"/>
      <c r="D9" s="8"/>
      <c r="E9" s="11"/>
      <c r="F9" s="273"/>
      <c r="G9" s="273"/>
      <c r="H9" s="10"/>
      <c r="I9" s="34"/>
      <c r="J9" s="10"/>
      <c r="K9" s="10"/>
      <c r="L9" s="10" t="str">
        <f t="shared" si="0"/>
        <v/>
      </c>
      <c r="M9" s="11"/>
    </row>
    <row r="10" s="2" customFormat="1" ht="20.1" customHeight="1" spans="1:13">
      <c r="A10" s="7"/>
      <c r="B10" s="7"/>
      <c r="C10" s="7"/>
      <c r="D10" s="8"/>
      <c r="E10" s="11"/>
      <c r="F10" s="273"/>
      <c r="G10" s="273"/>
      <c r="H10" s="10"/>
      <c r="I10" s="34"/>
      <c r="J10" s="10"/>
      <c r="K10" s="10"/>
      <c r="L10" s="10" t="str">
        <f t="shared" si="0"/>
        <v/>
      </c>
      <c r="M10" s="11"/>
    </row>
    <row r="11" s="2" customFormat="1" ht="20.1" customHeight="1" spans="1:13">
      <c r="A11" s="7"/>
      <c r="B11" s="7"/>
      <c r="C11" s="7"/>
      <c r="D11" s="8"/>
      <c r="E11" s="11"/>
      <c r="F11" s="273"/>
      <c r="G11" s="273"/>
      <c r="H11" s="10"/>
      <c r="I11" s="34"/>
      <c r="J11" s="10"/>
      <c r="K11" s="10"/>
      <c r="L11" s="10" t="str">
        <f t="shared" si="0"/>
        <v/>
      </c>
      <c r="M11" s="11"/>
    </row>
    <row r="12" s="2" customFormat="1" ht="20.1" customHeight="1" spans="1:13">
      <c r="A12" s="7"/>
      <c r="B12" s="7"/>
      <c r="C12" s="7"/>
      <c r="D12" s="8"/>
      <c r="E12" s="11"/>
      <c r="F12" s="273"/>
      <c r="G12" s="273"/>
      <c r="H12" s="10"/>
      <c r="I12" s="34"/>
      <c r="J12" s="10"/>
      <c r="K12" s="10"/>
      <c r="L12" s="10" t="str">
        <f t="shared" si="0"/>
        <v/>
      </c>
      <c r="M12" s="11"/>
    </row>
    <row r="13" s="2" customFormat="1" ht="20.1" customHeight="1" spans="1:13">
      <c r="A13" s="7"/>
      <c r="B13" s="7"/>
      <c r="C13" s="7"/>
      <c r="D13" s="8"/>
      <c r="E13" s="11"/>
      <c r="F13" s="273"/>
      <c r="G13" s="273"/>
      <c r="H13" s="10"/>
      <c r="I13" s="34"/>
      <c r="J13" s="10"/>
      <c r="K13" s="10"/>
      <c r="L13" s="10" t="str">
        <f t="shared" si="0"/>
        <v/>
      </c>
      <c r="M13" s="11"/>
    </row>
    <row r="14" s="2" customFormat="1" ht="20.1" customHeight="1" spans="1:13">
      <c r="A14" s="7"/>
      <c r="B14" s="7"/>
      <c r="C14" s="7"/>
      <c r="D14" s="8"/>
      <c r="E14" s="11"/>
      <c r="F14" s="273"/>
      <c r="G14" s="273"/>
      <c r="H14" s="10"/>
      <c r="I14" s="34"/>
      <c r="J14" s="10"/>
      <c r="K14" s="10"/>
      <c r="L14" s="10" t="str">
        <f t="shared" si="0"/>
        <v/>
      </c>
      <c r="M14" s="11"/>
    </row>
    <row r="15" s="2" customFormat="1" ht="20.1" customHeight="1" spans="1:13">
      <c r="A15" s="7"/>
      <c r="B15" s="7"/>
      <c r="C15" s="7"/>
      <c r="D15" s="8"/>
      <c r="E15" s="11"/>
      <c r="F15" s="273"/>
      <c r="G15" s="273"/>
      <c r="H15" s="10"/>
      <c r="I15" s="34"/>
      <c r="J15" s="10"/>
      <c r="K15" s="10"/>
      <c r="L15" s="10" t="str">
        <f t="shared" si="0"/>
        <v/>
      </c>
      <c r="M15" s="11"/>
    </row>
    <row r="16" s="2" customFormat="1" ht="20.1" customHeight="1" spans="1:13">
      <c r="A16" s="7"/>
      <c r="B16" s="7"/>
      <c r="C16" s="7"/>
      <c r="D16" s="8"/>
      <c r="E16" s="11"/>
      <c r="F16" s="273"/>
      <c r="G16" s="273"/>
      <c r="H16" s="10"/>
      <c r="I16" s="34"/>
      <c r="J16" s="10"/>
      <c r="K16" s="72"/>
      <c r="L16" s="10" t="str">
        <f t="shared" si="0"/>
        <v/>
      </c>
      <c r="M16" s="11"/>
    </row>
    <row r="17" s="2" customFormat="1" ht="20.1" customHeight="1" spans="1:13">
      <c r="A17" s="7"/>
      <c r="B17" s="7"/>
      <c r="C17" s="7"/>
      <c r="D17" s="8"/>
      <c r="E17" s="11"/>
      <c r="F17" s="273"/>
      <c r="G17" s="273"/>
      <c r="H17" s="10"/>
      <c r="I17" s="34"/>
      <c r="J17" s="12"/>
      <c r="K17" s="10"/>
      <c r="L17" s="42" t="str">
        <f t="shared" si="0"/>
        <v/>
      </c>
      <c r="M17" s="11"/>
    </row>
    <row r="18" s="2" customFormat="1" ht="20.1" customHeight="1" spans="1:13">
      <c r="A18" s="7"/>
      <c r="B18" s="7"/>
      <c r="C18" s="7"/>
      <c r="D18" s="8"/>
      <c r="E18" s="11"/>
      <c r="F18" s="273"/>
      <c r="G18" s="273"/>
      <c r="H18" s="10"/>
      <c r="I18" s="34"/>
      <c r="J18" s="10"/>
      <c r="K18" s="47"/>
      <c r="L18" s="10" t="str">
        <f t="shared" si="0"/>
        <v/>
      </c>
      <c r="M18" s="11"/>
    </row>
    <row r="19" s="2" customFormat="1" ht="20.1" customHeight="1" spans="1:13">
      <c r="A19" s="7"/>
      <c r="B19" s="7"/>
      <c r="C19" s="7"/>
      <c r="D19" s="8"/>
      <c r="E19" s="11"/>
      <c r="F19" s="273"/>
      <c r="G19" s="273"/>
      <c r="H19" s="10"/>
      <c r="I19" s="34"/>
      <c r="J19" s="10"/>
      <c r="K19" s="10"/>
      <c r="L19" s="10" t="str">
        <f t="shared" si="0"/>
        <v/>
      </c>
      <c r="M19" s="11"/>
    </row>
    <row r="20" s="2" customFormat="1" ht="20.1" customHeight="1" spans="1:13">
      <c r="A20" s="7"/>
      <c r="B20" s="7"/>
      <c r="C20" s="7"/>
      <c r="D20" s="8"/>
      <c r="E20" s="11"/>
      <c r="F20" s="273"/>
      <c r="G20" s="273"/>
      <c r="H20" s="10"/>
      <c r="I20" s="34"/>
      <c r="J20" s="10"/>
      <c r="K20" s="10"/>
      <c r="L20" s="10" t="str">
        <f t="shared" si="0"/>
        <v/>
      </c>
      <c r="M20" s="11"/>
    </row>
    <row r="21" s="2" customFormat="1" ht="20.1" customHeight="1" spans="1:13">
      <c r="A21" s="7"/>
      <c r="B21" s="7"/>
      <c r="C21" s="7"/>
      <c r="D21" s="8"/>
      <c r="E21" s="11"/>
      <c r="F21" s="273"/>
      <c r="G21" s="274"/>
      <c r="H21" s="10"/>
      <c r="I21" s="34"/>
      <c r="J21" s="10"/>
      <c r="K21" s="10"/>
      <c r="L21" s="10"/>
      <c r="M21" s="11"/>
    </row>
    <row r="22" s="2" customFormat="1" ht="20.1" customHeight="1" spans="1:13">
      <c r="A22" s="13" t="s">
        <v>158</v>
      </c>
      <c r="B22" s="99"/>
      <c r="C22" s="99"/>
      <c r="D22" s="14"/>
      <c r="E22" s="11"/>
      <c r="F22" s="10"/>
      <c r="G22" s="10"/>
      <c r="H22" s="10">
        <f>SUM(H6:H21)</f>
        <v>0</v>
      </c>
      <c r="I22" s="34"/>
      <c r="J22" s="10"/>
      <c r="K22" s="10">
        <f>SUM(K6:K21)</f>
        <v>0</v>
      </c>
      <c r="L22" s="10" t="str">
        <f>IF(H22=0,"",(K22-H22)/H22*100)</f>
        <v/>
      </c>
      <c r="M22" s="11"/>
    </row>
    <row r="23" s="2" customFormat="1" customHeight="1" spans="1:3">
      <c r="A23" s="15" t="e">
        <f>'产成品（库存商品）'!A23</f>
        <v>#REF!</v>
      </c>
      <c r="B23" s="15"/>
      <c r="C23" s="15"/>
    </row>
    <row r="24" s="2" customFormat="1" customHeight="1" spans="1:7">
      <c r="A24" s="2" t="e">
        <f>CONCATENATE(#REF!,#REF!,#REF!,#REF!,#REF!,#REF!,#REF!)</f>
        <v>#REF!</v>
      </c>
      <c r="F24" s="281"/>
      <c r="G24" s="281"/>
    </row>
  </sheetData>
  <mergeCells count="12">
    <mergeCell ref="A1:M1"/>
    <mergeCell ref="A2:M2"/>
    <mergeCell ref="F4:H4"/>
    <mergeCell ref="I4:K4"/>
    <mergeCell ref="A22:D22"/>
    <mergeCell ref="A4:A5"/>
    <mergeCell ref="B4:B5"/>
    <mergeCell ref="C4:C5"/>
    <mergeCell ref="D4:D5"/>
    <mergeCell ref="E4:E5"/>
    <mergeCell ref="L4:L5"/>
    <mergeCell ref="M4:M5"/>
  </mergeCells>
  <printOptions horizontalCentered="1"/>
  <pageMargins left="0.62992125984252" right="0.62992125984252" top="0.708661417322835" bottom="0.590551181102362" header="1.02362204724409" footer="0.511811023622047"/>
  <pageSetup paperSize="9" scale="86"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view="pageBreakPreview" zoomScaleNormal="100" workbookViewId="0">
      <selection activeCell="L45" sqref="L45"/>
    </sheetView>
  </sheetViews>
  <sheetFormatPr defaultColWidth="9" defaultRowHeight="15.75" customHeight="1"/>
  <cols>
    <col min="1" max="1" width="4.625" style="4" customWidth="1"/>
    <col min="2" max="2" width="9.25" style="4" customWidth="1"/>
    <col min="3" max="3" width="15.625" style="4" customWidth="1"/>
    <col min="4" max="4" width="13.125" style="4" customWidth="1"/>
    <col min="5" max="5" width="5.125" style="4" customWidth="1"/>
    <col min="6" max="6" width="3.875" style="266" customWidth="1"/>
    <col min="7" max="8" width="14.125" style="266" customWidth="1"/>
    <col min="9" max="9" width="7.75" style="4" customWidth="1"/>
    <col min="10" max="11" width="14.375" style="266" customWidth="1"/>
    <col min="12" max="12" width="7" style="266" customWidth="1"/>
    <col min="13" max="13" width="22.875" style="4" customWidth="1"/>
    <col min="14" max="16384" width="9" style="4"/>
  </cols>
  <sheetData>
    <row r="1" s="1" customFormat="1" ht="24.95" customHeight="1" spans="1:13">
      <c r="A1" s="5" t="s">
        <v>223</v>
      </c>
      <c r="B1" s="5"/>
      <c r="C1" s="16"/>
      <c r="D1" s="16"/>
      <c r="E1" s="16"/>
      <c r="F1" s="16"/>
      <c r="G1" s="16"/>
      <c r="H1" s="16"/>
      <c r="I1" s="16"/>
      <c r="J1" s="16"/>
      <c r="K1" s="16"/>
      <c r="L1" s="16"/>
      <c r="M1" s="16"/>
    </row>
    <row r="2" s="2" customFormat="1" ht="20.1" customHeight="1" spans="1:13">
      <c r="A2" s="3" t="e">
        <f>CONCATENATE(#REF!,#REF!,#REF!,#REF!,#REF!,#REF!,#REF!)</f>
        <v>#REF!</v>
      </c>
      <c r="B2" s="3"/>
      <c r="C2" s="3"/>
      <c r="D2" s="3"/>
      <c r="E2" s="3"/>
      <c r="F2" s="3"/>
      <c r="G2" s="3"/>
      <c r="H2" s="3"/>
      <c r="I2" s="3"/>
      <c r="J2" s="3"/>
      <c r="K2" s="3"/>
      <c r="L2" s="3"/>
      <c r="M2" s="3"/>
    </row>
    <row r="3" s="2" customFormat="1" ht="20.1" customHeight="1" spans="1:13">
      <c r="A3" s="2" t="e">
        <f>#REF!&amp;#REF!</f>
        <v>#REF!</v>
      </c>
      <c r="F3" s="267"/>
      <c r="G3" s="267"/>
      <c r="H3" s="267"/>
      <c r="J3" s="267"/>
      <c r="K3" s="267"/>
      <c r="L3" s="267"/>
      <c r="M3" s="6" t="s">
        <v>1</v>
      </c>
    </row>
    <row r="4" s="3" customFormat="1" ht="20.1" customHeight="1" spans="1:13">
      <c r="A4" s="7" t="s">
        <v>3</v>
      </c>
      <c r="B4" s="107" t="s">
        <v>205</v>
      </c>
      <c r="C4" s="7" t="s">
        <v>224</v>
      </c>
      <c r="D4" s="7" t="s">
        <v>225</v>
      </c>
      <c r="E4" s="118" t="s">
        <v>208</v>
      </c>
      <c r="F4" s="268" t="s">
        <v>91</v>
      </c>
      <c r="G4" s="269"/>
      <c r="H4" s="270"/>
      <c r="I4" s="275" t="s">
        <v>92</v>
      </c>
      <c r="J4" s="276"/>
      <c r="K4" s="277"/>
      <c r="L4" s="278" t="s">
        <v>116</v>
      </c>
      <c r="M4" s="7" t="s">
        <v>6</v>
      </c>
    </row>
    <row r="5" s="3" customFormat="1" ht="20.1" customHeight="1" spans="1:13">
      <c r="A5" s="7"/>
      <c r="B5" s="109"/>
      <c r="C5" s="7"/>
      <c r="D5" s="7"/>
      <c r="E5" s="120"/>
      <c r="F5" s="7" t="s">
        <v>209</v>
      </c>
      <c r="G5" s="7" t="s">
        <v>210</v>
      </c>
      <c r="H5" s="7" t="s">
        <v>211</v>
      </c>
      <c r="I5" s="279" t="s">
        <v>212</v>
      </c>
      <c r="J5" s="278" t="s">
        <v>210</v>
      </c>
      <c r="K5" s="278" t="s">
        <v>211</v>
      </c>
      <c r="L5" s="278"/>
      <c r="M5" s="7"/>
    </row>
    <row r="6" s="2" customFormat="1" ht="20.1" customHeight="1" spans="1:13">
      <c r="A6" s="45"/>
      <c r="B6" s="45"/>
      <c r="C6" s="68"/>
      <c r="D6" s="7"/>
      <c r="E6" s="271"/>
      <c r="F6" s="272"/>
      <c r="G6" s="272"/>
      <c r="H6" s="10"/>
      <c r="I6" s="34"/>
      <c r="J6" s="10"/>
      <c r="K6" s="10"/>
      <c r="L6" s="10" t="str">
        <f t="shared" ref="L6:L20" si="0">IF(H6=0,"",(K6-H6)/H6*100)</f>
        <v/>
      </c>
      <c r="M6" s="11"/>
    </row>
    <row r="7" s="2" customFormat="1" ht="20.1" customHeight="1" spans="1:13">
      <c r="A7" s="7"/>
      <c r="B7" s="7"/>
      <c r="C7" s="8"/>
      <c r="D7" s="7"/>
      <c r="E7" s="11"/>
      <c r="F7" s="273"/>
      <c r="G7" s="273"/>
      <c r="H7" s="10"/>
      <c r="I7" s="34"/>
      <c r="J7" s="10"/>
      <c r="K7" s="10"/>
      <c r="L7" s="10" t="str">
        <f t="shared" si="0"/>
        <v/>
      </c>
      <c r="M7" s="11"/>
    </row>
    <row r="8" s="2" customFormat="1" ht="20.1" customHeight="1" spans="1:13">
      <c r="A8" s="7"/>
      <c r="B8" s="7"/>
      <c r="C8" s="8"/>
      <c r="D8" s="7"/>
      <c r="E8" s="11"/>
      <c r="F8" s="273"/>
      <c r="G8" s="273"/>
      <c r="H8" s="10"/>
      <c r="I8" s="34"/>
      <c r="J8" s="10"/>
      <c r="K8" s="10"/>
      <c r="L8" s="10" t="str">
        <f t="shared" si="0"/>
        <v/>
      </c>
      <c r="M8" s="11"/>
    </row>
    <row r="9" s="2" customFormat="1" ht="20.1" customHeight="1" spans="1:13">
      <c r="A9" s="7"/>
      <c r="B9" s="7"/>
      <c r="C9" s="8"/>
      <c r="D9" s="7"/>
      <c r="E9" s="11"/>
      <c r="F9" s="273"/>
      <c r="G9" s="273"/>
      <c r="H9" s="10"/>
      <c r="I9" s="34"/>
      <c r="J9" s="10"/>
      <c r="K9" s="10"/>
      <c r="L9" s="10" t="str">
        <f t="shared" si="0"/>
        <v/>
      </c>
      <c r="M9" s="11"/>
    </row>
    <row r="10" s="2" customFormat="1" ht="20.1" customHeight="1" spans="1:13">
      <c r="A10" s="7"/>
      <c r="B10" s="7"/>
      <c r="C10" s="8"/>
      <c r="D10" s="7"/>
      <c r="E10" s="11"/>
      <c r="F10" s="273"/>
      <c r="G10" s="273"/>
      <c r="H10" s="10"/>
      <c r="I10" s="34"/>
      <c r="J10" s="10"/>
      <c r="K10" s="10"/>
      <c r="L10" s="10" t="str">
        <f t="shared" si="0"/>
        <v/>
      </c>
      <c r="M10" s="11"/>
    </row>
    <row r="11" s="2" customFormat="1" ht="20.1" customHeight="1" spans="1:13">
      <c r="A11" s="7"/>
      <c r="B11" s="7"/>
      <c r="C11" s="8"/>
      <c r="D11" s="7"/>
      <c r="E11" s="11"/>
      <c r="F11" s="273"/>
      <c r="G11" s="273"/>
      <c r="H11" s="10"/>
      <c r="I11" s="34"/>
      <c r="J11" s="10"/>
      <c r="K11" s="10"/>
      <c r="L11" s="10" t="str">
        <f t="shared" si="0"/>
        <v/>
      </c>
      <c r="M11" s="11"/>
    </row>
    <row r="12" s="2" customFormat="1" ht="20.1" customHeight="1" spans="1:13">
      <c r="A12" s="7"/>
      <c r="B12" s="7"/>
      <c r="C12" s="8"/>
      <c r="D12" s="7"/>
      <c r="E12" s="11"/>
      <c r="F12" s="273"/>
      <c r="G12" s="273"/>
      <c r="H12" s="10"/>
      <c r="I12" s="34"/>
      <c r="J12" s="10"/>
      <c r="K12" s="10"/>
      <c r="L12" s="10" t="str">
        <f t="shared" si="0"/>
        <v/>
      </c>
      <c r="M12" s="11"/>
    </row>
    <row r="13" s="2" customFormat="1" ht="20.1" customHeight="1" spans="1:13">
      <c r="A13" s="7"/>
      <c r="B13" s="7"/>
      <c r="C13" s="8"/>
      <c r="D13" s="7"/>
      <c r="E13" s="11"/>
      <c r="F13" s="273"/>
      <c r="G13" s="273"/>
      <c r="H13" s="10"/>
      <c r="I13" s="34"/>
      <c r="J13" s="10"/>
      <c r="K13" s="10"/>
      <c r="L13" s="10" t="str">
        <f t="shared" si="0"/>
        <v/>
      </c>
      <c r="M13" s="11"/>
    </row>
    <row r="14" s="2" customFormat="1" ht="20.1" customHeight="1" spans="1:13">
      <c r="A14" s="7"/>
      <c r="B14" s="7"/>
      <c r="C14" s="8"/>
      <c r="D14" s="7"/>
      <c r="E14" s="11"/>
      <c r="F14" s="273"/>
      <c r="G14" s="273"/>
      <c r="H14" s="10"/>
      <c r="I14" s="34"/>
      <c r="J14" s="10"/>
      <c r="K14" s="10"/>
      <c r="L14" s="10" t="str">
        <f t="shared" si="0"/>
        <v/>
      </c>
      <c r="M14" s="11"/>
    </row>
    <row r="15" s="2" customFormat="1" ht="20.1" customHeight="1" spans="1:13">
      <c r="A15" s="7"/>
      <c r="B15" s="7"/>
      <c r="C15" s="8"/>
      <c r="D15" s="7"/>
      <c r="E15" s="11"/>
      <c r="F15" s="273"/>
      <c r="G15" s="273"/>
      <c r="H15" s="10"/>
      <c r="I15" s="34"/>
      <c r="J15" s="10"/>
      <c r="K15" s="10"/>
      <c r="L15" s="10" t="str">
        <f t="shared" si="0"/>
        <v/>
      </c>
      <c r="M15" s="11"/>
    </row>
    <row r="16" s="2" customFormat="1" ht="20.1" customHeight="1" spans="1:13">
      <c r="A16" s="7"/>
      <c r="B16" s="7"/>
      <c r="C16" s="8"/>
      <c r="D16" s="7"/>
      <c r="E16" s="11"/>
      <c r="F16" s="273"/>
      <c r="G16" s="273"/>
      <c r="H16" s="10"/>
      <c r="I16" s="34"/>
      <c r="J16" s="72"/>
      <c r="K16" s="10"/>
      <c r="L16" s="10" t="str">
        <f t="shared" si="0"/>
        <v/>
      </c>
      <c r="M16" s="11"/>
    </row>
    <row r="17" s="2" customFormat="1" ht="20.1" customHeight="1" spans="1:13">
      <c r="A17" s="7"/>
      <c r="B17" s="7"/>
      <c r="C17" s="8"/>
      <c r="D17" s="7"/>
      <c r="E17" s="11"/>
      <c r="F17" s="273"/>
      <c r="G17" s="273"/>
      <c r="H17" s="10"/>
      <c r="I17" s="172"/>
      <c r="J17" s="10"/>
      <c r="K17" s="42"/>
      <c r="L17" s="10" t="str">
        <f t="shared" si="0"/>
        <v/>
      </c>
      <c r="M17" s="11"/>
    </row>
    <row r="18" s="2" customFormat="1" ht="20.1" customHeight="1" spans="1:13">
      <c r="A18" s="7"/>
      <c r="B18" s="7"/>
      <c r="C18" s="8"/>
      <c r="D18" s="7"/>
      <c r="E18" s="11"/>
      <c r="F18" s="273"/>
      <c r="G18" s="273"/>
      <c r="H18" s="10"/>
      <c r="I18" s="34"/>
      <c r="J18" s="47"/>
      <c r="K18" s="10"/>
      <c r="L18" s="10" t="str">
        <f t="shared" si="0"/>
        <v/>
      </c>
      <c r="M18" s="11"/>
    </row>
    <row r="19" s="2" customFormat="1" ht="20.1" customHeight="1" spans="1:13">
      <c r="A19" s="7"/>
      <c r="B19" s="7"/>
      <c r="C19" s="8"/>
      <c r="D19" s="7"/>
      <c r="E19" s="11"/>
      <c r="F19" s="273"/>
      <c r="G19" s="273"/>
      <c r="H19" s="10"/>
      <c r="I19" s="34"/>
      <c r="J19" s="10"/>
      <c r="K19" s="10"/>
      <c r="L19" s="10" t="str">
        <f t="shared" si="0"/>
        <v/>
      </c>
      <c r="M19" s="11"/>
    </row>
    <row r="20" s="2" customFormat="1" ht="20.1" customHeight="1" spans="1:13">
      <c r="A20" s="7"/>
      <c r="B20" s="7"/>
      <c r="C20" s="8"/>
      <c r="D20" s="7"/>
      <c r="E20" s="11"/>
      <c r="F20" s="273"/>
      <c r="G20" s="273"/>
      <c r="H20" s="10"/>
      <c r="I20" s="34"/>
      <c r="J20" s="10"/>
      <c r="K20" s="10"/>
      <c r="L20" s="10" t="str">
        <f t="shared" si="0"/>
        <v/>
      </c>
      <c r="M20" s="11"/>
    </row>
    <row r="21" s="2" customFormat="1" ht="20.1" customHeight="1" spans="1:13">
      <c r="A21" s="7"/>
      <c r="B21" s="7"/>
      <c r="C21" s="8"/>
      <c r="D21" s="7"/>
      <c r="E21" s="11"/>
      <c r="F21" s="274"/>
      <c r="G21" s="273"/>
      <c r="H21" s="10"/>
      <c r="I21" s="34"/>
      <c r="J21" s="10"/>
      <c r="K21" s="10"/>
      <c r="L21" s="10"/>
      <c r="M21" s="11"/>
    </row>
    <row r="22" s="2" customFormat="1" ht="20.1" customHeight="1" spans="1:13">
      <c r="A22" s="13" t="s">
        <v>158</v>
      </c>
      <c r="B22" s="99"/>
      <c r="C22" s="14"/>
      <c r="D22" s="7"/>
      <c r="E22" s="11"/>
      <c r="F22" s="10"/>
      <c r="G22" s="10"/>
      <c r="H22" s="10">
        <f>SUM(H6:H21)</f>
        <v>0</v>
      </c>
      <c r="I22" s="34"/>
      <c r="J22" s="10"/>
      <c r="K22" s="10">
        <f>SUM(K6:K21)</f>
        <v>0</v>
      </c>
      <c r="L22" s="10" t="str">
        <f>IF(H22=0,"",(K22-H22)/H22*100)</f>
        <v/>
      </c>
      <c r="M22" s="11"/>
    </row>
    <row r="23" s="2" customFormat="1" customHeight="1" spans="1:12">
      <c r="A23" s="15" t="e">
        <f>'在产品（自制半成品）'!A23</f>
        <v>#REF!</v>
      </c>
      <c r="B23" s="15"/>
      <c r="F23" s="267"/>
      <c r="G23" s="267"/>
      <c r="J23" s="267"/>
      <c r="K23" s="267"/>
      <c r="L23" s="267"/>
    </row>
    <row r="24" s="2" customFormat="1" customHeight="1" spans="1:12">
      <c r="A24" s="15" t="e">
        <f>CONCATENATE(#REF!,#REF!,#REF!,#REF!,#REF!,#REF!,#REF!)</f>
        <v>#REF!</v>
      </c>
      <c r="B24" s="15"/>
      <c r="F24" s="267"/>
      <c r="G24" s="267"/>
      <c r="H24" s="267"/>
      <c r="J24" s="267"/>
      <c r="K24" s="267"/>
      <c r="L24" s="267"/>
    </row>
  </sheetData>
  <mergeCells count="12">
    <mergeCell ref="A1:M1"/>
    <mergeCell ref="A2:M2"/>
    <mergeCell ref="F4:H4"/>
    <mergeCell ref="I4:K4"/>
    <mergeCell ref="A22:C22"/>
    <mergeCell ref="A4:A5"/>
    <mergeCell ref="B4:B5"/>
    <mergeCell ref="C4:C5"/>
    <mergeCell ref="D4:D5"/>
    <mergeCell ref="E4:E5"/>
    <mergeCell ref="L4:L5"/>
    <mergeCell ref="M4:M5"/>
  </mergeCells>
  <printOptions horizontalCentered="1"/>
  <pageMargins left="0.62992125984252" right="0.62992125984252" top="0.708661417322835" bottom="0.590551181102362" header="1.02362204724409" footer="0.511811023622047"/>
  <pageSetup paperSize="9" scale="85"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1:O25"/>
  <sheetViews>
    <sheetView view="pageBreakPreview" zoomScaleNormal="100" workbookViewId="0">
      <selection activeCell="L45" sqref="L45"/>
    </sheetView>
  </sheetViews>
  <sheetFormatPr defaultColWidth="9" defaultRowHeight="15.75" customHeight="1"/>
  <cols>
    <col min="1" max="1" width="4.125" style="4" customWidth="1"/>
    <col min="2" max="2" width="7.125" style="4" customWidth="1"/>
    <col min="3" max="3" width="7.25" style="4" customWidth="1"/>
    <col min="4" max="4" width="18.625" style="4" customWidth="1"/>
    <col min="5" max="5" width="11.875" style="132" customWidth="1"/>
    <col min="6" max="6" width="11.5" style="132" customWidth="1"/>
    <col min="7" max="8" width="4.625" style="4" customWidth="1"/>
    <col min="9" max="9" width="16" style="4" customWidth="1"/>
    <col min="10" max="10" width="4.625" style="4" customWidth="1"/>
    <col min="11" max="11" width="15.125" style="4" customWidth="1"/>
    <col min="12" max="12" width="8.375" style="4" customWidth="1"/>
    <col min="13" max="13" width="17.5" style="4" customWidth="1"/>
    <col min="14" max="14" width="6.375" style="4" customWidth="1"/>
    <col min="15" max="15" width="20.5" style="4" customWidth="1"/>
    <col min="16" max="16384" width="9" style="4"/>
  </cols>
  <sheetData>
    <row r="1" s="1" customFormat="1" ht="24.95" customHeight="1" spans="1:15">
      <c r="A1" s="5" t="s">
        <v>226</v>
      </c>
      <c r="B1" s="5"/>
      <c r="C1" s="5"/>
      <c r="D1" s="16"/>
      <c r="E1" s="16"/>
      <c r="F1" s="16"/>
      <c r="G1" s="16"/>
      <c r="H1" s="16"/>
      <c r="I1" s="16"/>
      <c r="J1" s="16"/>
      <c r="K1" s="16"/>
      <c r="L1" s="16"/>
      <c r="M1" s="16"/>
      <c r="N1" s="16"/>
      <c r="O1" s="16"/>
    </row>
    <row r="2" s="2" customFormat="1" ht="20.1" customHeight="1" spans="1:15">
      <c r="A2" s="3" t="e">
        <f>CONCATENATE(#REF!,#REF!,#REF!,#REF!,#REF!,#REF!,#REF!)</f>
        <v>#REF!</v>
      </c>
      <c r="B2" s="3"/>
      <c r="C2" s="3"/>
      <c r="D2" s="3"/>
      <c r="E2" s="3"/>
      <c r="F2" s="3"/>
      <c r="G2" s="3"/>
      <c r="H2" s="3"/>
      <c r="I2" s="3"/>
      <c r="J2" s="3"/>
      <c r="K2" s="3"/>
      <c r="L2" s="3"/>
      <c r="M2" s="3"/>
      <c r="N2" s="3"/>
      <c r="O2" s="3"/>
    </row>
    <row r="3" s="2" customFormat="1" ht="20.1" customHeight="1" spans="1:15">
      <c r="A3" s="2" t="e">
        <f>#REF!&amp;#REF!</f>
        <v>#REF!</v>
      </c>
      <c r="E3" s="127"/>
      <c r="F3" s="127"/>
      <c r="O3" s="6" t="s">
        <v>1</v>
      </c>
    </row>
    <row r="4" s="3" customFormat="1" ht="20.1" customHeight="1" spans="1:15">
      <c r="A4" s="7" t="s">
        <v>3</v>
      </c>
      <c r="B4" s="107" t="s">
        <v>205</v>
      </c>
      <c r="C4" s="107" t="s">
        <v>206</v>
      </c>
      <c r="D4" s="7" t="s">
        <v>207</v>
      </c>
      <c r="E4" s="263" t="s">
        <v>227</v>
      </c>
      <c r="F4" s="119" t="s">
        <v>228</v>
      </c>
      <c r="G4" s="118" t="s">
        <v>208</v>
      </c>
      <c r="H4" s="30" t="s">
        <v>91</v>
      </c>
      <c r="I4" s="32"/>
      <c r="J4" s="118" t="s">
        <v>212</v>
      </c>
      <c r="K4" s="7" t="s">
        <v>92</v>
      </c>
      <c r="L4" s="7"/>
      <c r="M4" s="7"/>
      <c r="N4" s="7" t="s">
        <v>116</v>
      </c>
      <c r="O4" s="7" t="s">
        <v>6</v>
      </c>
    </row>
    <row r="5" s="3" customFormat="1" ht="20.1" customHeight="1" spans="1:15">
      <c r="A5" s="7"/>
      <c r="B5" s="109"/>
      <c r="C5" s="109"/>
      <c r="D5" s="7"/>
      <c r="E5" s="264"/>
      <c r="F5" s="121"/>
      <c r="G5" s="120"/>
      <c r="H5" s="7" t="s">
        <v>209</v>
      </c>
      <c r="I5" s="7" t="s">
        <v>211</v>
      </c>
      <c r="J5" s="120"/>
      <c r="K5" s="7" t="s">
        <v>210</v>
      </c>
      <c r="L5" s="7" t="s">
        <v>229</v>
      </c>
      <c r="M5" s="7" t="s">
        <v>211</v>
      </c>
      <c r="N5" s="7"/>
      <c r="O5" s="7"/>
    </row>
    <row r="6" s="2" customFormat="1" ht="20.1" customHeight="1" spans="1:15">
      <c r="A6" s="7"/>
      <c r="B6" s="7"/>
      <c r="C6" s="7"/>
      <c r="D6" s="8"/>
      <c r="E6" s="97"/>
      <c r="F6" s="97"/>
      <c r="G6" s="7"/>
      <c r="H6" s="10"/>
      <c r="I6" s="10"/>
      <c r="J6" s="34"/>
      <c r="K6" s="10"/>
      <c r="L6" s="7"/>
      <c r="M6" s="10">
        <f>J6*K6*L6/100</f>
        <v>0</v>
      </c>
      <c r="N6" s="10" t="str">
        <f>IF(I6=0,"",(M6-I6)/I6*100)</f>
        <v/>
      </c>
      <c r="O6" s="11"/>
    </row>
    <row r="7" s="2" customFormat="1" ht="20.1" customHeight="1" spans="1:15">
      <c r="A7" s="7"/>
      <c r="B7" s="7"/>
      <c r="C7" s="7"/>
      <c r="D7" s="8"/>
      <c r="E7" s="97"/>
      <c r="F7" s="97"/>
      <c r="G7" s="7"/>
      <c r="H7" s="10"/>
      <c r="I7" s="10"/>
      <c r="J7" s="34"/>
      <c r="K7" s="10"/>
      <c r="L7" s="7"/>
      <c r="M7" s="10">
        <f t="shared" ref="M7:M21" si="0">J7*K7*L7/100</f>
        <v>0</v>
      </c>
      <c r="N7" s="10" t="str">
        <f t="shared" ref="N7:N23" si="1">IF(I7=0,"",(M7-I7)/I7*100)</f>
        <v/>
      </c>
      <c r="O7" s="11"/>
    </row>
    <row r="8" s="2" customFormat="1" ht="20.1" customHeight="1" spans="1:15">
      <c r="A8" s="7"/>
      <c r="B8" s="7"/>
      <c r="C8" s="7"/>
      <c r="D8" s="8"/>
      <c r="E8" s="97"/>
      <c r="F8" s="97"/>
      <c r="G8" s="7"/>
      <c r="H8" s="10"/>
      <c r="I8" s="10"/>
      <c r="J8" s="34"/>
      <c r="K8" s="10"/>
      <c r="L8" s="7"/>
      <c r="M8" s="10">
        <f t="shared" si="0"/>
        <v>0</v>
      </c>
      <c r="N8" s="10" t="str">
        <f t="shared" si="1"/>
        <v/>
      </c>
      <c r="O8" s="11"/>
    </row>
    <row r="9" s="2" customFormat="1" ht="20.1" customHeight="1" spans="1:15">
      <c r="A9" s="7"/>
      <c r="B9" s="7"/>
      <c r="C9" s="7"/>
      <c r="D9" s="8"/>
      <c r="E9" s="97"/>
      <c r="F9" s="97"/>
      <c r="G9" s="7"/>
      <c r="H9" s="10"/>
      <c r="I9" s="10"/>
      <c r="J9" s="34"/>
      <c r="K9" s="10"/>
      <c r="L9" s="7"/>
      <c r="M9" s="10">
        <f t="shared" si="0"/>
        <v>0</v>
      </c>
      <c r="N9" s="10" t="str">
        <f t="shared" si="1"/>
        <v/>
      </c>
      <c r="O9" s="11"/>
    </row>
    <row r="10" s="2" customFormat="1" ht="20.1" customHeight="1" spans="1:15">
      <c r="A10" s="7"/>
      <c r="B10" s="7"/>
      <c r="C10" s="7"/>
      <c r="D10" s="8"/>
      <c r="E10" s="97"/>
      <c r="F10" s="97"/>
      <c r="G10" s="7"/>
      <c r="H10" s="10"/>
      <c r="I10" s="10"/>
      <c r="J10" s="34"/>
      <c r="K10" s="10"/>
      <c r="L10" s="7"/>
      <c r="M10" s="10">
        <f t="shared" si="0"/>
        <v>0</v>
      </c>
      <c r="N10" s="10" t="str">
        <f t="shared" si="1"/>
        <v/>
      </c>
      <c r="O10" s="11"/>
    </row>
    <row r="11" s="2" customFormat="1" ht="20.1" customHeight="1" spans="1:15">
      <c r="A11" s="7"/>
      <c r="B11" s="7"/>
      <c r="C11" s="7"/>
      <c r="D11" s="8"/>
      <c r="E11" s="97"/>
      <c r="F11" s="97"/>
      <c r="G11" s="7"/>
      <c r="H11" s="10"/>
      <c r="I11" s="10"/>
      <c r="J11" s="34"/>
      <c r="K11" s="10"/>
      <c r="L11" s="7"/>
      <c r="M11" s="10">
        <f t="shared" si="0"/>
        <v>0</v>
      </c>
      <c r="N11" s="10" t="str">
        <f t="shared" si="1"/>
        <v/>
      </c>
      <c r="O11" s="11"/>
    </row>
    <row r="12" s="2" customFormat="1" ht="20.1" customHeight="1" spans="1:15">
      <c r="A12" s="7"/>
      <c r="B12" s="7"/>
      <c r="C12" s="7"/>
      <c r="D12" s="8"/>
      <c r="E12" s="97"/>
      <c r="F12" s="97"/>
      <c r="G12" s="7"/>
      <c r="H12" s="10"/>
      <c r="I12" s="10"/>
      <c r="J12" s="34"/>
      <c r="K12" s="10"/>
      <c r="L12" s="7"/>
      <c r="M12" s="10">
        <f t="shared" si="0"/>
        <v>0</v>
      </c>
      <c r="N12" s="10" t="str">
        <f t="shared" si="1"/>
        <v/>
      </c>
      <c r="O12" s="11"/>
    </row>
    <row r="13" s="2" customFormat="1" ht="20.1" customHeight="1" spans="1:15">
      <c r="A13" s="7"/>
      <c r="B13" s="7"/>
      <c r="C13" s="7"/>
      <c r="D13" s="8"/>
      <c r="E13" s="97"/>
      <c r="F13" s="97"/>
      <c r="G13" s="7"/>
      <c r="H13" s="10"/>
      <c r="I13" s="10"/>
      <c r="J13" s="34"/>
      <c r="K13" s="10"/>
      <c r="L13" s="7"/>
      <c r="M13" s="10">
        <f t="shared" si="0"/>
        <v>0</v>
      </c>
      <c r="N13" s="10" t="str">
        <f t="shared" si="1"/>
        <v/>
      </c>
      <c r="O13" s="11"/>
    </row>
    <row r="14" s="2" customFormat="1" ht="20.1" customHeight="1" spans="1:15">
      <c r="A14" s="7"/>
      <c r="B14" s="7"/>
      <c r="C14" s="7"/>
      <c r="D14" s="8"/>
      <c r="E14" s="97"/>
      <c r="F14" s="97"/>
      <c r="G14" s="7"/>
      <c r="H14" s="10"/>
      <c r="I14" s="10"/>
      <c r="J14" s="34"/>
      <c r="K14" s="10"/>
      <c r="L14" s="7"/>
      <c r="M14" s="10">
        <f t="shared" si="0"/>
        <v>0</v>
      </c>
      <c r="N14" s="10" t="str">
        <f t="shared" si="1"/>
        <v/>
      </c>
      <c r="O14" s="11"/>
    </row>
    <row r="15" s="2" customFormat="1" ht="20.1" customHeight="1" spans="1:15">
      <c r="A15" s="7"/>
      <c r="B15" s="7"/>
      <c r="C15" s="7"/>
      <c r="D15" s="8"/>
      <c r="E15" s="97"/>
      <c r="F15" s="97"/>
      <c r="G15" s="7"/>
      <c r="H15" s="10"/>
      <c r="I15" s="10"/>
      <c r="J15" s="34"/>
      <c r="K15" s="10"/>
      <c r="L15" s="7"/>
      <c r="M15" s="10">
        <f t="shared" si="0"/>
        <v>0</v>
      </c>
      <c r="N15" s="10" t="str">
        <f t="shared" si="1"/>
        <v/>
      </c>
      <c r="O15" s="11"/>
    </row>
    <row r="16" s="2" customFormat="1" ht="20.1" customHeight="1" spans="1:15">
      <c r="A16" s="7"/>
      <c r="B16" s="7"/>
      <c r="C16" s="7"/>
      <c r="D16" s="8"/>
      <c r="E16" s="97"/>
      <c r="F16" s="97"/>
      <c r="G16" s="7"/>
      <c r="H16" s="10"/>
      <c r="I16" s="10"/>
      <c r="J16" s="34"/>
      <c r="K16" s="72"/>
      <c r="L16" s="7"/>
      <c r="M16" s="10">
        <f t="shared" si="0"/>
        <v>0</v>
      </c>
      <c r="N16" s="10" t="str">
        <f t="shared" si="1"/>
        <v/>
      </c>
      <c r="O16" s="11"/>
    </row>
    <row r="17" s="2" customFormat="1" ht="20.1" customHeight="1" spans="1:15">
      <c r="A17" s="7"/>
      <c r="B17" s="7"/>
      <c r="C17" s="7"/>
      <c r="D17" s="8"/>
      <c r="E17" s="97"/>
      <c r="F17" s="97"/>
      <c r="G17" s="7"/>
      <c r="H17" s="10"/>
      <c r="I17" s="10"/>
      <c r="J17" s="172"/>
      <c r="K17" s="10"/>
      <c r="L17" s="14"/>
      <c r="M17" s="10">
        <f t="shared" si="0"/>
        <v>0</v>
      </c>
      <c r="N17" s="10" t="str">
        <f t="shared" si="1"/>
        <v/>
      </c>
      <c r="O17" s="11"/>
    </row>
    <row r="18" s="2" customFormat="1" ht="20.1" customHeight="1" spans="1:15">
      <c r="A18" s="7"/>
      <c r="B18" s="7"/>
      <c r="C18" s="7"/>
      <c r="D18" s="8"/>
      <c r="E18" s="97"/>
      <c r="F18" s="97"/>
      <c r="G18" s="7"/>
      <c r="H18" s="10"/>
      <c r="I18" s="10"/>
      <c r="J18" s="34"/>
      <c r="K18" s="47"/>
      <c r="L18" s="7"/>
      <c r="M18" s="10">
        <f t="shared" si="0"/>
        <v>0</v>
      </c>
      <c r="N18" s="10" t="str">
        <f t="shared" si="1"/>
        <v/>
      </c>
      <c r="O18" s="11"/>
    </row>
    <row r="19" s="2" customFormat="1" ht="20.1" customHeight="1" spans="1:15">
      <c r="A19" s="7"/>
      <c r="B19" s="7"/>
      <c r="C19" s="7"/>
      <c r="D19" s="8"/>
      <c r="E19" s="97"/>
      <c r="F19" s="97"/>
      <c r="G19" s="7"/>
      <c r="H19" s="10"/>
      <c r="I19" s="10"/>
      <c r="J19" s="34"/>
      <c r="K19" s="10"/>
      <c r="L19" s="7"/>
      <c r="M19" s="10">
        <f t="shared" si="0"/>
        <v>0</v>
      </c>
      <c r="N19" s="10" t="str">
        <f t="shared" si="1"/>
        <v/>
      </c>
      <c r="O19" s="11"/>
    </row>
    <row r="20" s="2" customFormat="1" ht="20.1" customHeight="1" spans="1:15">
      <c r="A20" s="7"/>
      <c r="B20" s="7"/>
      <c r="C20" s="7"/>
      <c r="D20" s="8"/>
      <c r="E20" s="97"/>
      <c r="F20" s="97"/>
      <c r="G20" s="7"/>
      <c r="H20" s="10"/>
      <c r="I20" s="10"/>
      <c r="J20" s="34"/>
      <c r="K20" s="10"/>
      <c r="L20" s="7"/>
      <c r="M20" s="10">
        <f t="shared" si="0"/>
        <v>0</v>
      </c>
      <c r="N20" s="10" t="str">
        <f t="shared" si="1"/>
        <v/>
      </c>
      <c r="O20" s="11"/>
    </row>
    <row r="21" s="2" customFormat="1" ht="20.1" customHeight="1" spans="1:15">
      <c r="A21" s="7"/>
      <c r="B21" s="7"/>
      <c r="C21" s="7"/>
      <c r="D21" s="8"/>
      <c r="E21" s="97"/>
      <c r="F21" s="97"/>
      <c r="G21" s="13"/>
      <c r="H21" s="10"/>
      <c r="I21" s="10"/>
      <c r="J21" s="34"/>
      <c r="K21" s="10"/>
      <c r="L21" s="7"/>
      <c r="M21" s="10">
        <f t="shared" si="0"/>
        <v>0</v>
      </c>
      <c r="N21" s="10" t="str">
        <f t="shared" si="1"/>
        <v/>
      </c>
      <c r="O21" s="11"/>
    </row>
    <row r="22" s="2" customFormat="1" ht="20.1" customHeight="1" spans="1:15">
      <c r="A22" s="7"/>
      <c r="B22" s="7"/>
      <c r="C22" s="7"/>
      <c r="D22" s="8"/>
      <c r="E22" s="97"/>
      <c r="F22" s="97"/>
      <c r="G22" s="7"/>
      <c r="H22" s="10"/>
      <c r="I22" s="10"/>
      <c r="J22" s="34"/>
      <c r="K22" s="10"/>
      <c r="L22" s="7"/>
      <c r="M22" s="10"/>
      <c r="N22" s="10"/>
      <c r="O22" s="11"/>
    </row>
    <row r="23" s="2" customFormat="1" ht="20.1" customHeight="1" spans="1:15">
      <c r="A23" s="13" t="s">
        <v>158</v>
      </c>
      <c r="B23" s="99"/>
      <c r="C23" s="99"/>
      <c r="D23" s="14"/>
      <c r="E23" s="265"/>
      <c r="F23" s="265"/>
      <c r="G23" s="11"/>
      <c r="H23" s="10"/>
      <c r="I23" s="10">
        <f>SUM(I6:I22)</f>
        <v>0</v>
      </c>
      <c r="J23" s="34"/>
      <c r="K23" s="10"/>
      <c r="L23" s="7"/>
      <c r="M23" s="10">
        <f>SUM(M6:M22)</f>
        <v>0</v>
      </c>
      <c r="N23" s="10" t="str">
        <f t="shared" si="1"/>
        <v/>
      </c>
      <c r="O23" s="11"/>
    </row>
    <row r="24" s="2" customFormat="1" customHeight="1" spans="1:6">
      <c r="A24" s="15" t="e">
        <f>发出商品!A23</f>
        <v>#REF!</v>
      </c>
      <c r="B24" s="15"/>
      <c r="C24" s="15"/>
      <c r="E24" s="127"/>
      <c r="F24" s="127"/>
    </row>
    <row r="25" s="2" customFormat="1" customHeight="1" spans="1:6">
      <c r="A25" s="15" t="e">
        <f>CONCATENATE(#REF!,#REF!,#REF!,#REF!,#REF!,#REF!,#REF!)</f>
        <v>#REF!</v>
      </c>
      <c r="B25" s="15"/>
      <c r="C25" s="15"/>
      <c r="E25" s="127"/>
      <c r="F25" s="127"/>
    </row>
  </sheetData>
  <mergeCells count="15">
    <mergeCell ref="A1:O1"/>
    <mergeCell ref="A2:O2"/>
    <mergeCell ref="H4:I4"/>
    <mergeCell ref="K4:M4"/>
    <mergeCell ref="A23:D23"/>
    <mergeCell ref="A4:A5"/>
    <mergeCell ref="B4:B5"/>
    <mergeCell ref="C4:C5"/>
    <mergeCell ref="D4:D5"/>
    <mergeCell ref="E4:E5"/>
    <mergeCell ref="F4:F5"/>
    <mergeCell ref="G4:G5"/>
    <mergeCell ref="J4:J5"/>
    <mergeCell ref="N4:N5"/>
    <mergeCell ref="O4:O5"/>
  </mergeCells>
  <printOptions horizontalCentered="1"/>
  <pageMargins left="0.62992125984252" right="0.62992125984252" top="0.708661417322835" bottom="0.590551181102362" header="1.02362204724409" footer="0.511811023622047"/>
  <pageSetup paperSize="9" scale="7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view="pageBreakPreview" zoomScale="130" zoomScaleNormal="100" workbookViewId="0">
      <selection activeCell="D19" sqref="D19"/>
    </sheetView>
  </sheetViews>
  <sheetFormatPr defaultColWidth="10" defaultRowHeight="13" outlineLevelCol="6"/>
  <cols>
    <col min="1" max="1" width="10" style="256"/>
    <col min="2" max="2" width="14.625" style="256" customWidth="1"/>
    <col min="3" max="3" width="13.5" style="256" customWidth="1"/>
    <col min="4" max="4" width="17.875" style="256" customWidth="1"/>
    <col min="5" max="16384" width="10" style="256"/>
  </cols>
  <sheetData>
    <row r="1" ht="23" spans="1:7">
      <c r="A1" s="257" t="s">
        <v>230</v>
      </c>
      <c r="B1" s="257"/>
      <c r="C1" s="257"/>
      <c r="D1" s="257"/>
      <c r="E1" s="257"/>
      <c r="F1" s="257"/>
      <c r="G1" s="257"/>
    </row>
    <row r="2" ht="12" customHeight="1" spans="1:7">
      <c r="A2" s="258" t="e">
        <f>在用周转材料!A2</f>
        <v>#REF!</v>
      </c>
      <c r="B2" s="258"/>
      <c r="C2" s="258"/>
      <c r="D2" s="258"/>
      <c r="E2" s="258"/>
      <c r="F2" s="258"/>
      <c r="G2" s="258"/>
    </row>
    <row r="3" spans="1:7">
      <c r="A3" s="259" t="e">
        <f>在用周转材料!A3</f>
        <v>#REF!</v>
      </c>
      <c r="B3" s="260"/>
      <c r="C3" s="261"/>
      <c r="G3" s="261" t="s">
        <v>231</v>
      </c>
    </row>
    <row r="4" spans="1:7">
      <c r="A4" s="79" t="s">
        <v>3</v>
      </c>
      <c r="B4" s="79" t="s">
        <v>232</v>
      </c>
      <c r="C4" s="90" t="s">
        <v>91</v>
      </c>
      <c r="D4" s="79" t="s">
        <v>92</v>
      </c>
      <c r="E4" s="79" t="s">
        <v>233</v>
      </c>
      <c r="F4" s="79" t="s">
        <v>116</v>
      </c>
      <c r="G4" s="79" t="s">
        <v>6</v>
      </c>
    </row>
    <row r="5" spans="1:7">
      <c r="A5" s="24"/>
      <c r="B5" s="24"/>
      <c r="C5" s="105"/>
      <c r="D5" s="26"/>
      <c r="E5" s="105"/>
      <c r="F5" s="26"/>
      <c r="G5" s="26"/>
    </row>
    <row r="6" spans="1:7">
      <c r="A6" s="24"/>
      <c r="B6" s="24"/>
      <c r="C6" s="29"/>
      <c r="D6" s="29"/>
      <c r="E6" s="29"/>
      <c r="F6" s="26"/>
      <c r="G6" s="26"/>
    </row>
    <row r="7" spans="1:7">
      <c r="A7" s="24"/>
      <c r="B7" s="26"/>
      <c r="C7" s="26"/>
      <c r="D7" s="26"/>
      <c r="E7" s="26"/>
      <c r="F7" s="26"/>
      <c r="G7" s="26"/>
    </row>
    <row r="8" spans="1:7">
      <c r="A8" s="24"/>
      <c r="B8" s="26"/>
      <c r="C8" s="29"/>
      <c r="D8" s="103"/>
      <c r="E8" s="26"/>
      <c r="F8" s="26"/>
      <c r="G8" s="26"/>
    </row>
    <row r="9" spans="1:7">
      <c r="A9" s="26"/>
      <c r="B9" s="26"/>
      <c r="C9" s="26"/>
      <c r="D9" s="26"/>
      <c r="E9" s="26"/>
      <c r="F9" s="26"/>
      <c r="G9" s="26"/>
    </row>
    <row r="10" spans="1:7">
      <c r="A10" s="26"/>
      <c r="B10" s="26"/>
      <c r="C10" s="26"/>
      <c r="D10" s="26"/>
      <c r="E10" s="26"/>
      <c r="F10" s="26"/>
      <c r="G10" s="26"/>
    </row>
    <row r="11" spans="1:7">
      <c r="A11" s="26"/>
      <c r="B11" s="26"/>
      <c r="C11" s="26"/>
      <c r="D11" s="26"/>
      <c r="E11" s="26"/>
      <c r="F11" s="26"/>
      <c r="G11" s="26"/>
    </row>
    <row r="12" spans="1:7">
      <c r="A12" s="26"/>
      <c r="B12" s="26"/>
      <c r="C12" s="29"/>
      <c r="D12" s="29"/>
      <c r="E12" s="29"/>
      <c r="F12" s="26"/>
      <c r="G12" s="26"/>
    </row>
    <row r="13" spans="1:7">
      <c r="A13" s="24"/>
      <c r="B13" s="24"/>
      <c r="C13" s="105"/>
      <c r="D13" s="26"/>
      <c r="E13" s="105"/>
      <c r="F13" s="26"/>
      <c r="G13" s="26"/>
    </row>
    <row r="14" spans="1:7">
      <c r="A14" s="24"/>
      <c r="B14" s="24"/>
      <c r="C14" s="29"/>
      <c r="D14" s="29"/>
      <c r="E14" s="29"/>
      <c r="F14" s="26"/>
      <c r="G14" s="26"/>
    </row>
    <row r="15" spans="1:7">
      <c r="A15" s="24"/>
      <c r="B15" s="26"/>
      <c r="C15" s="26"/>
      <c r="D15" s="26"/>
      <c r="E15" s="26"/>
      <c r="F15" s="26"/>
      <c r="G15" s="26"/>
    </row>
    <row r="16" spans="1:7">
      <c r="A16" s="24"/>
      <c r="B16" s="26"/>
      <c r="C16" s="29"/>
      <c r="D16" s="103"/>
      <c r="E16" s="26"/>
      <c r="F16" s="26"/>
      <c r="G16" s="26"/>
    </row>
    <row r="17" spans="1:7">
      <c r="A17" s="26"/>
      <c r="B17" s="26"/>
      <c r="C17" s="26"/>
      <c r="D17" s="26"/>
      <c r="E17" s="26"/>
      <c r="F17" s="26"/>
      <c r="G17" s="26"/>
    </row>
    <row r="18" spans="1:7">
      <c r="A18" s="26"/>
      <c r="B18" s="26"/>
      <c r="C18" s="26"/>
      <c r="D18" s="26"/>
      <c r="E18" s="26"/>
      <c r="F18" s="26"/>
      <c r="G18" s="26"/>
    </row>
    <row r="19" spans="1:7">
      <c r="A19" s="26"/>
      <c r="B19" s="23" t="s">
        <v>175</v>
      </c>
      <c r="C19" s="26"/>
      <c r="D19" s="26"/>
      <c r="E19" s="26"/>
      <c r="F19" s="26"/>
      <c r="G19" s="26"/>
    </row>
    <row r="20" spans="1:7">
      <c r="A20" s="262" t="e">
        <f>在用周转材料!A24</f>
        <v>#REF!</v>
      </c>
      <c r="B20" s="262"/>
      <c r="C20" s="262"/>
      <c r="E20" s="262"/>
      <c r="F20" s="262"/>
      <c r="G20" s="262"/>
    </row>
    <row r="21" spans="1:1">
      <c r="A21" s="262" t="e">
        <f>在用周转材料!A25</f>
        <v>#REF!</v>
      </c>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view="pageBreakPreview" zoomScale="109" zoomScaleNormal="100" workbookViewId="0">
      <selection activeCell="D19" sqref="D19"/>
    </sheetView>
  </sheetViews>
  <sheetFormatPr defaultColWidth="8.875" defaultRowHeight="15"/>
  <cols>
    <col min="1" max="2" width="8.875" style="239"/>
    <col min="3" max="3" width="13" style="239" customWidth="1"/>
    <col min="4" max="16384" width="8.875" style="239"/>
  </cols>
  <sheetData>
    <row r="1" ht="23" spans="1:14">
      <c r="A1" s="20" t="s">
        <v>234</v>
      </c>
      <c r="B1" s="20"/>
      <c r="C1" s="20"/>
      <c r="D1" s="20"/>
      <c r="E1" s="20"/>
      <c r="F1" s="20"/>
      <c r="G1" s="20"/>
      <c r="H1" s="20"/>
      <c r="I1" s="20"/>
      <c r="J1" s="20"/>
      <c r="K1" s="20"/>
      <c r="L1" s="20"/>
      <c r="M1" s="20"/>
      <c r="N1" s="20"/>
    </row>
    <row r="2" spans="1:14">
      <c r="A2" s="21" t="e">
        <f>开发成本!A2</f>
        <v>#REF!</v>
      </c>
      <c r="B2" s="21"/>
      <c r="C2" s="21"/>
      <c r="D2" s="21"/>
      <c r="E2" s="21"/>
      <c r="F2" s="21"/>
      <c r="G2" s="21"/>
      <c r="H2" s="21"/>
      <c r="I2" s="21"/>
      <c r="J2" s="21"/>
      <c r="K2" s="21"/>
      <c r="L2" s="21"/>
      <c r="M2" s="21"/>
      <c r="N2" s="21"/>
    </row>
    <row r="3" s="238" customFormat="1" ht="13" spans="1:14">
      <c r="A3" s="60" t="e">
        <f>开发成本!A3</f>
        <v>#REF!</v>
      </c>
      <c r="B3" s="61"/>
      <c r="C3" s="61"/>
      <c r="D3" s="61"/>
      <c r="E3" s="62"/>
      <c r="F3" s="62"/>
      <c r="G3" s="62"/>
      <c r="H3" s="62"/>
      <c r="I3" s="62"/>
      <c r="J3" s="19"/>
      <c r="K3" s="19"/>
      <c r="N3" s="22" t="s">
        <v>231</v>
      </c>
    </row>
    <row r="4" s="238" customFormat="1" ht="15.95" customHeight="1" spans="1:14">
      <c r="A4" s="240" t="s">
        <v>3</v>
      </c>
      <c r="B4" s="240" t="s">
        <v>235</v>
      </c>
      <c r="C4" s="240" t="s">
        <v>236</v>
      </c>
      <c r="D4" s="241" t="s">
        <v>237</v>
      </c>
      <c r="E4" s="240" t="s">
        <v>238</v>
      </c>
      <c r="F4" s="242" t="s">
        <v>239</v>
      </c>
      <c r="G4" s="243" t="s">
        <v>208</v>
      </c>
      <c r="H4" s="243" t="s">
        <v>240</v>
      </c>
      <c r="I4" s="242" t="s">
        <v>241</v>
      </c>
      <c r="J4" s="252" t="s">
        <v>91</v>
      </c>
      <c r="K4" s="252" t="s">
        <v>92</v>
      </c>
      <c r="L4" s="242" t="s">
        <v>242</v>
      </c>
      <c r="M4" s="241" t="s">
        <v>243</v>
      </c>
      <c r="N4" s="242" t="s">
        <v>6</v>
      </c>
    </row>
    <row r="5" s="238" customFormat="1" ht="13" spans="1:14">
      <c r="A5" s="244"/>
      <c r="B5" s="244"/>
      <c r="C5" s="244"/>
      <c r="D5" s="245"/>
      <c r="E5" s="244"/>
      <c r="F5" s="244"/>
      <c r="G5" s="246"/>
      <c r="H5" s="246"/>
      <c r="I5" s="244"/>
      <c r="J5" s="253"/>
      <c r="K5" s="253"/>
      <c r="L5" s="244"/>
      <c r="M5" s="245"/>
      <c r="N5" s="244"/>
    </row>
    <row r="6" s="238" customFormat="1" ht="13" spans="1:14">
      <c r="A6" s="244"/>
      <c r="B6" s="247"/>
      <c r="C6" s="247"/>
      <c r="D6" s="247"/>
      <c r="E6" s="244"/>
      <c r="F6" s="248"/>
      <c r="G6" s="248"/>
      <c r="H6" s="249"/>
      <c r="I6" s="254" t="s">
        <v>244</v>
      </c>
      <c r="J6" s="254"/>
      <c r="K6" s="254"/>
      <c r="L6" s="255"/>
      <c r="M6" s="254"/>
      <c r="N6" s="247"/>
    </row>
    <row r="7" s="238" customFormat="1" ht="13" spans="1:14">
      <c r="A7" s="244"/>
      <c r="B7" s="247"/>
      <c r="C7" s="247"/>
      <c r="D7" s="247"/>
      <c r="E7" s="244"/>
      <c r="F7" s="248"/>
      <c r="G7" s="248"/>
      <c r="H7" s="249"/>
      <c r="I7" s="254" t="s">
        <v>244</v>
      </c>
      <c r="J7" s="254"/>
      <c r="K7" s="254"/>
      <c r="L7" s="255"/>
      <c r="M7" s="254"/>
      <c r="N7" s="247"/>
    </row>
    <row r="8" s="238" customFormat="1" ht="13" spans="1:14">
      <c r="A8" s="26"/>
      <c r="B8" s="26"/>
      <c r="C8" s="26"/>
      <c r="D8" s="26"/>
      <c r="E8" s="26"/>
      <c r="F8" s="250"/>
      <c r="G8" s="250"/>
      <c r="H8" s="26"/>
      <c r="I8" s="26"/>
      <c r="J8" s="26"/>
      <c r="K8" s="28"/>
      <c r="L8" s="26"/>
      <c r="M8" s="26"/>
      <c r="N8" s="26"/>
    </row>
    <row r="9" s="238" customFormat="1" ht="13" spans="1:14">
      <c r="A9" s="26"/>
      <c r="B9" s="26"/>
      <c r="C9" s="26"/>
      <c r="D9" s="26"/>
      <c r="E9" s="26"/>
      <c r="F9" s="250"/>
      <c r="G9" s="250"/>
      <c r="H9" s="26"/>
      <c r="I9" s="26"/>
      <c r="J9" s="26"/>
      <c r="K9" s="28"/>
      <c r="L9" s="26"/>
      <c r="M9" s="26"/>
      <c r="N9" s="26"/>
    </row>
    <row r="10" s="238" customFormat="1" ht="13" spans="1:14">
      <c r="A10" s="26"/>
      <c r="B10" s="26"/>
      <c r="C10" s="26"/>
      <c r="D10" s="26"/>
      <c r="E10" s="26"/>
      <c r="F10" s="250"/>
      <c r="G10" s="250"/>
      <c r="H10" s="26"/>
      <c r="I10" s="26"/>
      <c r="J10" s="26"/>
      <c r="K10" s="28"/>
      <c r="L10" s="26"/>
      <c r="M10" s="26"/>
      <c r="N10" s="26"/>
    </row>
    <row r="11" s="238" customFormat="1" ht="13" spans="1:14">
      <c r="A11" s="26"/>
      <c r="B11" s="26"/>
      <c r="C11" s="26"/>
      <c r="D11" s="26"/>
      <c r="E11" s="26"/>
      <c r="F11" s="250"/>
      <c r="G11" s="250"/>
      <c r="H11" s="26"/>
      <c r="I11" s="26"/>
      <c r="J11" s="26"/>
      <c r="K11" s="28"/>
      <c r="L11" s="26"/>
      <c r="M11" s="26"/>
      <c r="N11" s="26"/>
    </row>
    <row r="12" s="238" customFormat="1" ht="13" spans="1:14">
      <c r="A12" s="26"/>
      <c r="B12" s="26"/>
      <c r="C12" s="26"/>
      <c r="D12" s="26"/>
      <c r="E12" s="26"/>
      <c r="F12" s="26"/>
      <c r="G12" s="26"/>
      <c r="H12" s="26"/>
      <c r="I12" s="26"/>
      <c r="J12" s="26"/>
      <c r="K12" s="26"/>
      <c r="L12" s="26"/>
      <c r="M12" s="26"/>
      <c r="N12" s="26"/>
    </row>
    <row r="13" s="238" customFormat="1" ht="13" spans="1:14">
      <c r="A13" s="26"/>
      <c r="B13" s="26"/>
      <c r="C13" s="26"/>
      <c r="D13" s="26"/>
      <c r="E13" s="26"/>
      <c r="F13" s="250"/>
      <c r="G13" s="250"/>
      <c r="H13" s="26"/>
      <c r="I13" s="26"/>
      <c r="J13" s="29"/>
      <c r="K13" s="28"/>
      <c r="L13" s="26"/>
      <c r="M13" s="26"/>
      <c r="N13" s="26"/>
    </row>
    <row r="14" s="238" customFormat="1" ht="13" spans="1:14">
      <c r="A14" s="26"/>
      <c r="B14" s="26"/>
      <c r="C14" s="26"/>
      <c r="D14" s="26"/>
      <c r="E14" s="26"/>
      <c r="F14" s="250"/>
      <c r="G14" s="250"/>
      <c r="H14" s="26"/>
      <c r="I14" s="26"/>
      <c r="J14" s="26"/>
      <c r="K14" s="28"/>
      <c r="L14" s="26"/>
      <c r="M14" s="26"/>
      <c r="N14" s="26"/>
    </row>
    <row r="15" s="238" customFormat="1" ht="13" spans="1:14">
      <c r="A15" s="26"/>
      <c r="B15" s="26"/>
      <c r="C15" s="26"/>
      <c r="D15" s="26"/>
      <c r="E15" s="26"/>
      <c r="F15" s="250"/>
      <c r="G15" s="250"/>
      <c r="H15" s="26"/>
      <c r="I15" s="26"/>
      <c r="J15" s="26"/>
      <c r="K15" s="28"/>
      <c r="L15" s="26"/>
      <c r="M15" s="26"/>
      <c r="N15" s="26"/>
    </row>
    <row r="16" s="238" customFormat="1" ht="13" spans="1:14">
      <c r="A16" s="26"/>
      <c r="B16" s="26"/>
      <c r="C16" s="26"/>
      <c r="D16" s="26"/>
      <c r="E16" s="26"/>
      <c r="F16" s="250"/>
      <c r="G16" s="250"/>
      <c r="H16" s="26"/>
      <c r="I16" s="26"/>
      <c r="J16" s="26"/>
      <c r="K16" s="28"/>
      <c r="L16" s="26"/>
      <c r="M16" s="26"/>
      <c r="N16" s="26"/>
    </row>
    <row r="17" s="238" customFormat="1" ht="13" spans="1:14">
      <c r="A17" s="26"/>
      <c r="B17" s="26"/>
      <c r="C17" s="26"/>
      <c r="D17" s="26"/>
      <c r="E17" s="26"/>
      <c r="F17" s="250"/>
      <c r="G17" s="250"/>
      <c r="H17" s="26"/>
      <c r="I17" s="26"/>
      <c r="J17" s="26"/>
      <c r="K17" s="28"/>
      <c r="L17" s="26"/>
      <c r="M17" s="26"/>
      <c r="N17" s="26"/>
    </row>
    <row r="18" s="238" customFormat="1" ht="13" spans="1:14">
      <c r="A18" s="26"/>
      <c r="B18" s="26"/>
      <c r="C18" s="26"/>
      <c r="D18" s="26"/>
      <c r="E18" s="26"/>
      <c r="F18" s="250"/>
      <c r="G18" s="250"/>
      <c r="H18" s="26"/>
      <c r="I18" s="26"/>
      <c r="J18" s="26"/>
      <c r="K18" s="28"/>
      <c r="L18" s="26"/>
      <c r="M18" s="26"/>
      <c r="N18" s="26"/>
    </row>
    <row r="19" s="238" customFormat="1" ht="13" spans="1:14">
      <c r="A19" s="26"/>
      <c r="B19" s="26" t="s">
        <v>175</v>
      </c>
      <c r="C19" s="26"/>
      <c r="D19" s="26"/>
      <c r="E19" s="26"/>
      <c r="F19" s="26"/>
      <c r="G19" s="26"/>
      <c r="H19" s="26"/>
      <c r="I19" s="26"/>
      <c r="J19" s="26"/>
      <c r="K19" s="26"/>
      <c r="L19" s="26"/>
      <c r="M19" s="26"/>
      <c r="N19" s="26"/>
    </row>
    <row r="20" s="238" customFormat="1" ht="13" spans="1:14">
      <c r="A20" s="251" t="e">
        <f>开发成本!A20</f>
        <v>#REF!</v>
      </c>
      <c r="B20" s="251"/>
      <c r="C20" s="251"/>
      <c r="D20" s="251"/>
      <c r="E20" s="251"/>
      <c r="G20" s="251"/>
      <c r="H20" s="251"/>
      <c r="I20" s="251"/>
      <c r="J20" s="251"/>
      <c r="K20" s="251"/>
      <c r="L20" s="251"/>
      <c r="M20" s="251"/>
      <c r="N20" s="251"/>
    </row>
    <row r="21" s="238" customFormat="1" ht="13" spans="1:1">
      <c r="A21" s="251" t="e">
        <f>开发成本!A21</f>
        <v>#REF!</v>
      </c>
    </row>
    <row r="22" s="238" customFormat="1" ht="13"/>
    <row r="23" s="238" customFormat="1" ht="13"/>
    <row r="24" s="238" customFormat="1" ht="13"/>
  </sheetData>
  <mergeCells count="16">
    <mergeCell ref="A1:N1"/>
    <mergeCell ref="A2:N2"/>
    <mergeCell ref="A4:A5"/>
    <mergeCell ref="B4:B5"/>
    <mergeCell ref="C4:C5"/>
    <mergeCell ref="D4:D5"/>
    <mergeCell ref="E4:E5"/>
    <mergeCell ref="F4:F5"/>
    <mergeCell ref="G4:G5"/>
    <mergeCell ref="H4:H5"/>
    <mergeCell ref="I4:I5"/>
    <mergeCell ref="J4:J5"/>
    <mergeCell ref="K4:K5"/>
    <mergeCell ref="L4:L5"/>
    <mergeCell ref="M4:M5"/>
    <mergeCell ref="N4:N5"/>
  </mergeCells>
  <printOptions horizontalCentered="1"/>
  <pageMargins left="0.62992125984252" right="0.62992125984252" top="0.708661417322835" bottom="0.590551181102362" header="1.02362204724409" footer="0.511811023622047"/>
  <pageSetup paperSize="9" scale="97" fitToHeight="0" orientation="landscape"/>
  <headerFooter scaleWithDoc="0">
    <oddFooter>&amp;C&amp;"宋体,常规"&amp;10第 &amp;P 页，共 &amp;N 页&amp;R&amp;"宋体,常规"&amp;10评估机构：中环松德（北京）资产评估有限公司</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view="pageBreakPreview" zoomScaleNormal="100" workbookViewId="0">
      <selection activeCell="D19" sqref="D19"/>
    </sheetView>
  </sheetViews>
  <sheetFormatPr defaultColWidth="8.875" defaultRowHeight="13"/>
  <cols>
    <col min="1" max="1" width="4" style="19" customWidth="1"/>
    <col min="2" max="2" width="31.5" style="19" customWidth="1"/>
    <col min="3" max="3" width="12.5" style="19" customWidth="1"/>
    <col min="4" max="4" width="13.5" style="19" customWidth="1"/>
    <col min="5" max="5" width="8.375" style="19" customWidth="1"/>
    <col min="6" max="7" width="13.375" style="19" customWidth="1"/>
    <col min="8" max="8" width="16" style="19" customWidth="1"/>
    <col min="9" max="9" width="6.375" style="19" customWidth="1"/>
    <col min="10" max="10" width="19" style="19" customWidth="1"/>
    <col min="11" max="11" width="8.875" style="19"/>
    <col min="12" max="12" width="30" style="19" customWidth="1"/>
    <col min="13" max="16384" width="8.875" style="19"/>
  </cols>
  <sheetData>
    <row r="1" ht="27" customHeight="1" spans="1:10">
      <c r="A1" s="52" t="s">
        <v>245</v>
      </c>
      <c r="B1" s="52"/>
      <c r="C1" s="52"/>
      <c r="D1" s="52"/>
      <c r="E1" s="52"/>
      <c r="F1" s="52"/>
      <c r="G1" s="52"/>
      <c r="H1" s="52"/>
      <c r="I1" s="52"/>
      <c r="J1" s="52"/>
    </row>
    <row r="2" ht="18.75" customHeight="1" spans="1:10">
      <c r="A2" s="50" t="e">
        <f>开发产品!A2</f>
        <v>#REF!</v>
      </c>
      <c r="B2" s="50"/>
      <c r="C2" s="50"/>
      <c r="D2" s="50"/>
      <c r="E2" s="50"/>
      <c r="F2" s="50"/>
      <c r="G2" s="50"/>
      <c r="H2" s="50"/>
      <c r="I2" s="50"/>
      <c r="J2" s="50"/>
    </row>
    <row r="3" spans="1:10">
      <c r="A3" s="19" t="e">
        <f>开发产品!A3</f>
        <v>#REF!</v>
      </c>
      <c r="J3" s="53" t="s">
        <v>231</v>
      </c>
    </row>
    <row r="4" s="51" customFormat="1" spans="1:10">
      <c r="A4" s="23" t="s">
        <v>3</v>
      </c>
      <c r="B4" s="23" t="s">
        <v>177</v>
      </c>
      <c r="C4" s="23" t="s">
        <v>161</v>
      </c>
      <c r="D4" s="23" t="s">
        <v>162</v>
      </c>
      <c r="E4" s="23" t="s">
        <v>163</v>
      </c>
      <c r="F4" s="23" t="s">
        <v>91</v>
      </c>
      <c r="G4" s="23" t="s">
        <v>92</v>
      </c>
      <c r="H4" s="23" t="s">
        <v>116</v>
      </c>
      <c r="I4" s="23" t="s">
        <v>6</v>
      </c>
      <c r="J4" s="58" t="s">
        <v>246</v>
      </c>
    </row>
    <row r="5" s="51" customFormat="1" spans="1:10">
      <c r="A5" s="55"/>
      <c r="B5" s="27"/>
      <c r="C5" s="27"/>
      <c r="D5" s="56"/>
      <c r="E5" s="57"/>
      <c r="F5" s="58"/>
      <c r="G5" s="27"/>
      <c r="H5" s="237"/>
      <c r="I5" s="58"/>
      <c r="J5" s="58"/>
    </row>
    <row r="6" s="51" customFormat="1" spans="1:10">
      <c r="A6" s="55"/>
      <c r="B6" s="27"/>
      <c r="C6" s="27"/>
      <c r="D6" s="56"/>
      <c r="E6" s="57"/>
      <c r="F6" s="58"/>
      <c r="G6" s="27"/>
      <c r="H6" s="237"/>
      <c r="I6" s="58"/>
      <c r="J6" s="58"/>
    </row>
    <row r="7" s="51" customFormat="1" spans="1:10">
      <c r="A7" s="55"/>
      <c r="B7" s="27"/>
      <c r="C7" s="27"/>
      <c r="D7" s="56"/>
      <c r="E7" s="57"/>
      <c r="F7" s="58"/>
      <c r="G7" s="27"/>
      <c r="H7" s="237"/>
      <c r="I7" s="58"/>
      <c r="J7" s="58"/>
    </row>
    <row r="8" s="51" customFormat="1" spans="1:10">
      <c r="A8" s="55"/>
      <c r="B8" s="27"/>
      <c r="C8" s="27"/>
      <c r="D8" s="56"/>
      <c r="E8" s="57"/>
      <c r="F8" s="58"/>
      <c r="G8" s="27"/>
      <c r="H8" s="237"/>
      <c r="I8" s="58"/>
      <c r="J8" s="58"/>
    </row>
    <row r="9" s="51" customFormat="1" spans="1:10">
      <c r="A9" s="55"/>
      <c r="B9" s="27"/>
      <c r="C9" s="27"/>
      <c r="D9" s="56"/>
      <c r="E9" s="57"/>
      <c r="F9" s="58"/>
      <c r="G9" s="27"/>
      <c r="H9" s="237"/>
      <c r="I9" s="58"/>
      <c r="J9" s="58"/>
    </row>
    <row r="10" s="51" customFormat="1" spans="1:10">
      <c r="A10" s="55"/>
      <c r="B10" s="27"/>
      <c r="C10" s="27"/>
      <c r="D10" s="56"/>
      <c r="E10" s="57"/>
      <c r="F10" s="58"/>
      <c r="G10" s="27"/>
      <c r="H10" s="237"/>
      <c r="I10" s="58"/>
      <c r="J10" s="58"/>
    </row>
    <row r="11" s="51" customFormat="1" spans="1:10">
      <c r="A11" s="55"/>
      <c r="B11" s="27"/>
      <c r="C11" s="27"/>
      <c r="D11" s="56"/>
      <c r="E11" s="57"/>
      <c r="F11" s="58"/>
      <c r="G11" s="27"/>
      <c r="H11" s="237"/>
      <c r="I11" s="58"/>
      <c r="J11" s="58"/>
    </row>
    <row r="12" s="51" customFormat="1" spans="1:10">
      <c r="A12" s="55"/>
      <c r="B12" s="27"/>
      <c r="C12" s="27"/>
      <c r="D12" s="56"/>
      <c r="E12" s="57"/>
      <c r="F12" s="58"/>
      <c r="G12" s="27"/>
      <c r="H12" s="237"/>
      <c r="I12" s="58"/>
      <c r="J12" s="58"/>
    </row>
    <row r="13" s="51" customFormat="1" spans="1:10">
      <c r="A13" s="55"/>
      <c r="B13" s="27"/>
      <c r="C13" s="27"/>
      <c r="D13" s="56"/>
      <c r="E13" s="57"/>
      <c r="F13" s="58"/>
      <c r="G13" s="27"/>
      <c r="H13" s="237"/>
      <c r="I13" s="58"/>
      <c r="J13" s="58"/>
    </row>
    <row r="14" s="51" customFormat="1" spans="1:10">
      <c r="A14" s="55"/>
      <c r="B14" s="27"/>
      <c r="C14" s="27"/>
      <c r="D14" s="56"/>
      <c r="E14" s="57"/>
      <c r="F14" s="58"/>
      <c r="G14" s="27"/>
      <c r="H14" s="237"/>
      <c r="I14" s="58"/>
      <c r="J14" s="58"/>
    </row>
    <row r="15" s="51" customFormat="1" spans="1:10">
      <c r="A15" s="55"/>
      <c r="B15" s="27"/>
      <c r="C15" s="27"/>
      <c r="D15" s="56"/>
      <c r="E15" s="57"/>
      <c r="F15" s="58"/>
      <c r="G15" s="27"/>
      <c r="H15" s="237"/>
      <c r="I15" s="58"/>
      <c r="J15" s="58"/>
    </row>
    <row r="16" s="51" customFormat="1" spans="1:10">
      <c r="A16" s="55"/>
      <c r="B16" s="27"/>
      <c r="C16" s="27"/>
      <c r="D16" s="56"/>
      <c r="E16" s="57"/>
      <c r="F16" s="58"/>
      <c r="G16" s="27"/>
      <c r="H16" s="237"/>
      <c r="I16" s="58"/>
      <c r="J16" s="58"/>
    </row>
    <row r="17" s="51" customFormat="1" spans="1:10">
      <c r="A17" s="27"/>
      <c r="B17" s="58" t="s">
        <v>175</v>
      </c>
      <c r="C17" s="27"/>
      <c r="D17" s="27"/>
      <c r="E17" s="27"/>
      <c r="F17" s="27"/>
      <c r="G17" s="27"/>
      <c r="H17" s="237">
        <v>0</v>
      </c>
      <c r="I17" s="27"/>
      <c r="J17" s="27"/>
    </row>
    <row r="18" spans="1:1">
      <c r="A18" s="59" t="e">
        <f>开发产品!A20</f>
        <v>#REF!</v>
      </c>
    </row>
    <row r="19" spans="1:1">
      <c r="A19" s="59" t="e">
        <f>开发产品!A21</f>
        <v>#REF!</v>
      </c>
    </row>
  </sheetData>
  <mergeCells count="2">
    <mergeCell ref="A1:J1"/>
    <mergeCell ref="A2:J2"/>
  </mergeCells>
  <printOptions horizontalCentered="1"/>
  <pageMargins left="0.62992125984252" right="0.62992125984252" top="0.708661417322835" bottom="0.590551181102362" header="1.02362204724409" footer="0.511811023622047"/>
  <pageSetup paperSize="9" scale="90"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view="pageBreakPreview" zoomScaleNormal="100" workbookViewId="0">
      <selection activeCell="D19" sqref="D19"/>
    </sheetView>
  </sheetViews>
  <sheetFormatPr defaultColWidth="8.875" defaultRowHeight="13"/>
  <cols>
    <col min="1" max="1" width="4" style="19" customWidth="1"/>
    <col min="2" max="2" width="27.5" style="19" customWidth="1"/>
    <col min="3" max="3" width="10.5" style="19" customWidth="1"/>
    <col min="4" max="4" width="11.5" style="19" customWidth="1"/>
    <col min="5" max="6" width="14" style="19" customWidth="1"/>
    <col min="7" max="7" width="16" style="19" customWidth="1"/>
    <col min="8" max="8" width="14.5" style="19" customWidth="1"/>
    <col min="9" max="9" width="15.375" style="19" customWidth="1"/>
    <col min="10" max="10" width="8.875" style="19"/>
    <col min="11" max="11" width="30" style="19" customWidth="1"/>
    <col min="12" max="16384" width="8.875" style="19"/>
  </cols>
  <sheetData>
    <row r="1" ht="33" customHeight="1" spans="1:9">
      <c r="A1" s="52" t="s">
        <v>247</v>
      </c>
      <c r="B1" s="52"/>
      <c r="C1" s="52"/>
      <c r="D1" s="52"/>
      <c r="E1" s="52"/>
      <c r="F1" s="52"/>
      <c r="G1" s="52"/>
      <c r="H1" s="52"/>
      <c r="I1" s="52"/>
    </row>
    <row r="2" ht="18.75" customHeight="1" spans="1:9">
      <c r="A2" s="50" t="e">
        <f>合同资产!A2</f>
        <v>#REF!</v>
      </c>
      <c r="B2" s="50"/>
      <c r="C2" s="50"/>
      <c r="D2" s="50"/>
      <c r="E2" s="50"/>
      <c r="F2" s="50"/>
      <c r="G2" s="50"/>
      <c r="H2" s="50"/>
      <c r="I2" s="50"/>
    </row>
    <row r="3" spans="1:9">
      <c r="A3" s="19" t="e">
        <f>合同资产!A3</f>
        <v>#REF!</v>
      </c>
      <c r="I3" s="59" t="s">
        <v>231</v>
      </c>
    </row>
    <row r="4" s="51" customFormat="1" spans="1:9">
      <c r="A4" s="23" t="s">
        <v>3</v>
      </c>
      <c r="B4" s="23" t="s">
        <v>160</v>
      </c>
      <c r="C4" s="23" t="s">
        <v>161</v>
      </c>
      <c r="D4" s="23" t="s">
        <v>162</v>
      </c>
      <c r="E4" s="23" t="s">
        <v>91</v>
      </c>
      <c r="F4" s="23" t="s">
        <v>92</v>
      </c>
      <c r="G4" s="23" t="s">
        <v>116</v>
      </c>
      <c r="H4" s="23" t="s">
        <v>246</v>
      </c>
      <c r="I4" s="58" t="s">
        <v>6</v>
      </c>
    </row>
    <row r="5" s="51" customFormat="1" spans="1:9">
      <c r="A5" s="55"/>
      <c r="B5" s="27"/>
      <c r="C5" s="27"/>
      <c r="D5" s="56"/>
      <c r="E5" s="58"/>
      <c r="F5" s="27"/>
      <c r="G5" s="237"/>
      <c r="H5" s="58"/>
      <c r="I5" s="58"/>
    </row>
    <row r="6" s="51" customFormat="1" spans="1:9">
      <c r="A6" s="55"/>
      <c r="B6" s="27"/>
      <c r="C6" s="27"/>
      <c r="D6" s="56"/>
      <c r="E6" s="58"/>
      <c r="F6" s="27"/>
      <c r="G6" s="237"/>
      <c r="H6" s="58"/>
      <c r="I6" s="58"/>
    </row>
    <row r="7" s="51" customFormat="1" spans="1:9">
      <c r="A7" s="55"/>
      <c r="B7" s="27"/>
      <c r="C7" s="27"/>
      <c r="D7" s="56"/>
      <c r="E7" s="58"/>
      <c r="F7" s="27"/>
      <c r="G7" s="237"/>
      <c r="H7" s="58"/>
      <c r="I7" s="58"/>
    </row>
    <row r="8" s="51" customFormat="1" spans="1:9">
      <c r="A8" s="55"/>
      <c r="B8" s="27"/>
      <c r="C8" s="27"/>
      <c r="D8" s="56"/>
      <c r="E8" s="58"/>
      <c r="F8" s="27"/>
      <c r="G8" s="237"/>
      <c r="H8" s="58"/>
      <c r="I8" s="58"/>
    </row>
    <row r="9" s="51" customFormat="1" spans="1:9">
      <c r="A9" s="55"/>
      <c r="B9" s="27"/>
      <c r="C9" s="27"/>
      <c r="D9" s="56"/>
      <c r="E9" s="58"/>
      <c r="F9" s="27"/>
      <c r="G9" s="237"/>
      <c r="H9" s="58"/>
      <c r="I9" s="58"/>
    </row>
    <row r="10" s="51" customFormat="1" spans="1:9">
      <c r="A10" s="55"/>
      <c r="B10" s="27"/>
      <c r="C10" s="27"/>
      <c r="D10" s="56"/>
      <c r="E10" s="58"/>
      <c r="F10" s="27"/>
      <c r="G10" s="237"/>
      <c r="H10" s="58"/>
      <c r="I10" s="58"/>
    </row>
    <row r="11" s="51" customFormat="1" spans="1:9">
      <c r="A11" s="55"/>
      <c r="B11" s="27"/>
      <c r="C11" s="27"/>
      <c r="D11" s="56"/>
      <c r="E11" s="58"/>
      <c r="F11" s="27"/>
      <c r="G11" s="237"/>
      <c r="H11" s="58"/>
      <c r="I11" s="58"/>
    </row>
    <row r="12" s="51" customFormat="1" spans="1:9">
      <c r="A12" s="55"/>
      <c r="B12" s="27"/>
      <c r="C12" s="27"/>
      <c r="D12" s="56"/>
      <c r="E12" s="58"/>
      <c r="F12" s="27"/>
      <c r="G12" s="237"/>
      <c r="H12" s="58"/>
      <c r="I12" s="58"/>
    </row>
    <row r="13" s="51" customFormat="1" spans="1:9">
      <c r="A13" s="55"/>
      <c r="B13" s="27"/>
      <c r="C13" s="27"/>
      <c r="D13" s="56"/>
      <c r="E13" s="58"/>
      <c r="F13" s="27"/>
      <c r="G13" s="237"/>
      <c r="H13" s="58"/>
      <c r="I13" s="58"/>
    </row>
    <row r="14" s="51" customFormat="1" spans="1:9">
      <c r="A14" s="55"/>
      <c r="B14" s="27"/>
      <c r="C14" s="27"/>
      <c r="D14" s="56"/>
      <c r="E14" s="58"/>
      <c r="F14" s="27"/>
      <c r="G14" s="237"/>
      <c r="H14" s="58"/>
      <c r="I14" s="58"/>
    </row>
    <row r="15" s="51" customFormat="1" spans="1:9">
      <c r="A15" s="55"/>
      <c r="B15" s="27"/>
      <c r="C15" s="27"/>
      <c r="D15" s="56"/>
      <c r="E15" s="58"/>
      <c r="F15" s="27"/>
      <c r="G15" s="237"/>
      <c r="H15" s="58"/>
      <c r="I15" s="58"/>
    </row>
    <row r="16" s="51" customFormat="1" spans="1:9">
      <c r="A16" s="55"/>
      <c r="B16" s="27"/>
      <c r="C16" s="27"/>
      <c r="D16" s="56"/>
      <c r="E16" s="58"/>
      <c r="F16" s="27"/>
      <c r="G16" s="237"/>
      <c r="H16" s="58"/>
      <c r="I16" s="58"/>
    </row>
    <row r="17" s="51" customFormat="1" spans="1:9">
      <c r="A17" s="27"/>
      <c r="B17" s="58" t="s">
        <v>175</v>
      </c>
      <c r="C17" s="27"/>
      <c r="D17" s="27"/>
      <c r="E17" s="27"/>
      <c r="F17" s="27"/>
      <c r="G17" s="237">
        <v>0</v>
      </c>
      <c r="H17" s="27"/>
      <c r="I17" s="27"/>
    </row>
    <row r="18" spans="1:1">
      <c r="A18" s="59" t="e">
        <f>合同资产!A18</f>
        <v>#REF!</v>
      </c>
    </row>
    <row r="19" spans="1:1">
      <c r="A19" s="59" t="e">
        <f>合同资产!A19</f>
        <v>#REF!</v>
      </c>
    </row>
  </sheetData>
  <mergeCells count="2">
    <mergeCell ref="A1:I1"/>
    <mergeCell ref="A2:I2"/>
  </mergeCells>
  <printOptions horizontalCentered="1"/>
  <pageMargins left="0.62992125984252" right="0.62992125984252" top="0.708661417322835" bottom="0.590551181102362" header="1.02362204724409" footer="0.511811023622047"/>
  <pageSetup paperSize="9" scale="98"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pageSetUpPr fitToPage="1"/>
  </sheetPr>
  <dimension ref="A1:I23"/>
  <sheetViews>
    <sheetView view="pageBreakPreview" zoomScaleNormal="100" workbookViewId="0">
      <selection activeCell="D19" sqref="D19"/>
    </sheetView>
  </sheetViews>
  <sheetFormatPr defaultColWidth="9" defaultRowHeight="15.75" customHeight="1"/>
  <cols>
    <col min="1" max="1" width="4.625" style="4" customWidth="1"/>
    <col min="2" max="2" width="21.375" style="4" customWidth="1"/>
    <col min="3" max="3" width="11.125" style="4" customWidth="1"/>
    <col min="4" max="4" width="18.125" style="4" customWidth="1"/>
    <col min="5" max="5" width="16.375" style="4" customWidth="1"/>
    <col min="6" max="6" width="15.125" style="4" customWidth="1"/>
    <col min="7" max="7" width="11" style="4" customWidth="1"/>
    <col min="8" max="8" width="21.625" style="4" customWidth="1"/>
    <col min="9" max="16384" width="9" style="4"/>
  </cols>
  <sheetData>
    <row r="1" s="1" customFormat="1" ht="24.95" customHeight="1" spans="1:8">
      <c r="A1" s="5" t="s">
        <v>248</v>
      </c>
      <c r="B1" s="5"/>
      <c r="C1" s="5"/>
      <c r="D1" s="5"/>
      <c r="E1" s="5"/>
      <c r="F1" s="5"/>
      <c r="G1" s="5"/>
      <c r="H1" s="5"/>
    </row>
    <row r="2" s="2" customFormat="1" ht="20.1" customHeight="1" spans="1:8">
      <c r="A2" s="3" t="e">
        <f>CONCATENATE(#REF!,#REF!,#REF!,#REF!,#REF!,#REF!,#REF!)</f>
        <v>#REF!</v>
      </c>
      <c r="B2" s="3"/>
      <c r="C2" s="3"/>
      <c r="D2" s="3"/>
      <c r="E2" s="3"/>
      <c r="F2" s="3"/>
      <c r="G2" s="3"/>
      <c r="H2" s="3"/>
    </row>
    <row r="3" s="2" customFormat="1" ht="20.1" customHeight="1" spans="1:8">
      <c r="A3" s="2" t="e">
        <f>#REF!&amp;#REF!</f>
        <v>#REF!</v>
      </c>
      <c r="H3" s="6" t="s">
        <v>1</v>
      </c>
    </row>
    <row r="4" s="3" customFormat="1" ht="24.95" customHeight="1" spans="1:8">
      <c r="A4" s="7" t="s">
        <v>3</v>
      </c>
      <c r="B4" s="7" t="s">
        <v>249</v>
      </c>
      <c r="C4" s="7" t="s">
        <v>162</v>
      </c>
      <c r="D4" s="7" t="s">
        <v>250</v>
      </c>
      <c r="E4" s="7" t="s">
        <v>91</v>
      </c>
      <c r="F4" s="7" t="s">
        <v>92</v>
      </c>
      <c r="G4" s="7" t="s">
        <v>116</v>
      </c>
      <c r="H4" s="7" t="s">
        <v>6</v>
      </c>
    </row>
    <row r="5" s="2" customFormat="1" ht="20.1" customHeight="1" spans="1:8">
      <c r="A5" s="7"/>
      <c r="B5" s="8"/>
      <c r="C5" s="7"/>
      <c r="D5" s="7"/>
      <c r="E5" s="10"/>
      <c r="F5" s="10"/>
      <c r="G5" s="10" t="str">
        <f>IF(E5=0,"",(F5-E5)/E5*100)</f>
        <v/>
      </c>
      <c r="H5" s="11"/>
    </row>
    <row r="6" s="2" customFormat="1" ht="20.1" customHeight="1" spans="1:8">
      <c r="A6" s="11"/>
      <c r="B6" s="8"/>
      <c r="C6" s="9"/>
      <c r="D6" s="9"/>
      <c r="E6" s="10"/>
      <c r="F6" s="10"/>
      <c r="G6" s="10" t="str">
        <f t="shared" ref="G6:G21" si="0">IF(E6=0,"",(F6-E6)/E6*100)</f>
        <v/>
      </c>
      <c r="H6" s="11"/>
    </row>
    <row r="7" s="2" customFormat="1" ht="20.1" customHeight="1" spans="1:8">
      <c r="A7" s="11"/>
      <c r="B7" s="8"/>
      <c r="C7" s="9"/>
      <c r="D7" s="9"/>
      <c r="E7" s="10"/>
      <c r="F7" s="10"/>
      <c r="G7" s="10" t="str">
        <f t="shared" si="0"/>
        <v/>
      </c>
      <c r="H7" s="11"/>
    </row>
    <row r="8" s="2" customFormat="1" ht="20.1" customHeight="1" spans="1:8">
      <c r="A8" s="11"/>
      <c r="B8" s="8"/>
      <c r="C8" s="9"/>
      <c r="D8" s="9"/>
      <c r="E8" s="10"/>
      <c r="F8" s="10"/>
      <c r="G8" s="10" t="str">
        <f t="shared" si="0"/>
        <v/>
      </c>
      <c r="H8" s="11"/>
    </row>
    <row r="9" s="2" customFormat="1" ht="20.1" customHeight="1" spans="1:8">
      <c r="A9" s="11"/>
      <c r="B9" s="8"/>
      <c r="C9" s="9"/>
      <c r="D9" s="9"/>
      <c r="E9" s="10"/>
      <c r="F9" s="10"/>
      <c r="G9" s="10" t="str">
        <f t="shared" si="0"/>
        <v/>
      </c>
      <c r="H9" s="11"/>
    </row>
    <row r="10" s="2" customFormat="1" ht="20.1" customHeight="1" spans="1:8">
      <c r="A10" s="11"/>
      <c r="B10" s="8"/>
      <c r="C10" s="9"/>
      <c r="D10" s="9"/>
      <c r="E10" s="10"/>
      <c r="F10" s="10"/>
      <c r="G10" s="10" t="str">
        <f t="shared" si="0"/>
        <v/>
      </c>
      <c r="H10" s="11"/>
    </row>
    <row r="11" s="2" customFormat="1" ht="20.1" customHeight="1" spans="1:8">
      <c r="A11" s="11"/>
      <c r="B11" s="8"/>
      <c r="C11" s="9"/>
      <c r="D11" s="9"/>
      <c r="E11" s="10"/>
      <c r="F11" s="10"/>
      <c r="G11" s="10" t="str">
        <f t="shared" si="0"/>
        <v/>
      </c>
      <c r="H11" s="11"/>
    </row>
    <row r="12" s="2" customFormat="1" ht="20.1" customHeight="1" spans="1:8">
      <c r="A12" s="11"/>
      <c r="B12" s="8"/>
      <c r="C12" s="9"/>
      <c r="D12" s="9"/>
      <c r="E12" s="10"/>
      <c r="F12" s="10"/>
      <c r="G12" s="10" t="str">
        <f t="shared" si="0"/>
        <v/>
      </c>
      <c r="H12" s="11"/>
    </row>
    <row r="13" s="2" customFormat="1" ht="20.1" customHeight="1" spans="1:8">
      <c r="A13" s="11"/>
      <c r="B13" s="8"/>
      <c r="C13" s="9"/>
      <c r="D13" s="9"/>
      <c r="E13" s="10"/>
      <c r="F13" s="10"/>
      <c r="G13" s="10" t="str">
        <f t="shared" si="0"/>
        <v/>
      </c>
      <c r="H13" s="11"/>
    </row>
    <row r="14" s="2" customFormat="1" ht="20.1" customHeight="1" spans="1:8">
      <c r="A14" s="11"/>
      <c r="B14" s="8"/>
      <c r="C14" s="9"/>
      <c r="D14" s="9"/>
      <c r="E14" s="10"/>
      <c r="F14" s="10"/>
      <c r="G14" s="10" t="str">
        <f t="shared" si="0"/>
        <v/>
      </c>
      <c r="H14" s="11"/>
    </row>
    <row r="15" s="2" customFormat="1" ht="20.1" customHeight="1" spans="1:8">
      <c r="A15" s="11"/>
      <c r="B15" s="8"/>
      <c r="C15" s="9"/>
      <c r="D15" s="9"/>
      <c r="E15" s="10"/>
      <c r="F15" s="10"/>
      <c r="G15" s="10" t="str">
        <f t="shared" si="0"/>
        <v/>
      </c>
      <c r="H15" s="11"/>
    </row>
    <row r="16" s="2" customFormat="1" ht="20.1" customHeight="1" spans="1:8">
      <c r="A16" s="11"/>
      <c r="B16" s="8"/>
      <c r="C16" s="9"/>
      <c r="D16" s="9"/>
      <c r="E16" s="10"/>
      <c r="F16" s="10"/>
      <c r="G16" s="10" t="str">
        <f t="shared" si="0"/>
        <v/>
      </c>
      <c r="H16" s="11"/>
    </row>
    <row r="17" s="2" customFormat="1" ht="20.1" customHeight="1" spans="1:9">
      <c r="A17" s="11"/>
      <c r="B17" s="8"/>
      <c r="C17" s="9"/>
      <c r="D17" s="9"/>
      <c r="E17" s="10"/>
      <c r="F17" s="10"/>
      <c r="G17" s="10" t="str">
        <f t="shared" si="0"/>
        <v/>
      </c>
      <c r="H17" s="49"/>
      <c r="I17" s="11"/>
    </row>
    <row r="18" s="2" customFormat="1" ht="20.1" customHeight="1" spans="1:8">
      <c r="A18" s="11"/>
      <c r="B18" s="8"/>
      <c r="C18" s="9"/>
      <c r="D18" s="9"/>
      <c r="E18" s="10"/>
      <c r="F18" s="10"/>
      <c r="G18" s="10" t="str">
        <f t="shared" si="0"/>
        <v/>
      </c>
      <c r="H18" s="11"/>
    </row>
    <row r="19" s="2" customFormat="1" ht="20.1" customHeight="1" spans="1:8">
      <c r="A19" s="11"/>
      <c r="B19" s="8"/>
      <c r="C19" s="9"/>
      <c r="D19" s="9"/>
      <c r="E19" s="10"/>
      <c r="F19" s="10"/>
      <c r="G19" s="10" t="str">
        <f t="shared" si="0"/>
        <v/>
      </c>
      <c r="H19" s="11"/>
    </row>
    <row r="20" s="2" customFormat="1" ht="20.1" customHeight="1" spans="1:8">
      <c r="A20" s="11"/>
      <c r="B20" s="8"/>
      <c r="C20" s="9"/>
      <c r="D20" s="9"/>
      <c r="E20" s="10"/>
      <c r="F20" s="10"/>
      <c r="G20" s="10"/>
      <c r="H20" s="11"/>
    </row>
    <row r="21" s="2" customFormat="1" ht="20.1" customHeight="1" spans="1:8">
      <c r="A21" s="13" t="s">
        <v>158</v>
      </c>
      <c r="B21" s="14"/>
      <c r="C21" s="9"/>
      <c r="D21" s="9"/>
      <c r="E21" s="12">
        <f>SUM(E5:E20)</f>
        <v>0</v>
      </c>
      <c r="F21" s="10">
        <f>SUM(F5:F20)</f>
        <v>0</v>
      </c>
      <c r="G21" s="10" t="str">
        <f t="shared" si="0"/>
        <v/>
      </c>
      <c r="H21" s="11"/>
    </row>
    <row r="22" s="2" customFormat="1" customHeight="1" spans="1:1">
      <c r="A22" s="15" t="e">
        <f>在用周转材料!A24</f>
        <v>#REF!</v>
      </c>
    </row>
    <row r="23" s="2" customFormat="1" customHeight="1" spans="1:1">
      <c r="A23" s="15" t="e">
        <f>CONCATENATE(#REF!,#REF!,#REF!,#REF!,#REF!,#REF!,#REF!)</f>
        <v>#REF!</v>
      </c>
    </row>
  </sheetData>
  <mergeCells count="3">
    <mergeCell ref="A1:H1"/>
    <mergeCell ref="A2:H2"/>
    <mergeCell ref="A21:B21"/>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33"/>
  <sheetViews>
    <sheetView view="pageBreakPreview" zoomScaleNormal="100" workbookViewId="0">
      <selection activeCell="L45" sqref="L45"/>
    </sheetView>
  </sheetViews>
  <sheetFormatPr defaultColWidth="9" defaultRowHeight="15.75" customHeight="1" outlineLevelCol="7"/>
  <cols>
    <col min="1" max="1" width="4.875" style="313" customWidth="1"/>
    <col min="2" max="2" width="23.5" style="313" customWidth="1"/>
    <col min="3" max="3" width="6.875" style="313" customWidth="1"/>
    <col min="4" max="5" width="14.375" style="313" customWidth="1"/>
    <col min="6" max="7" width="18.5" style="313" customWidth="1"/>
    <col min="8" max="8" width="16.375" style="313" customWidth="1"/>
    <col min="9" max="16384" width="9" style="313"/>
  </cols>
  <sheetData>
    <row r="1" s="310" customFormat="1" ht="24.95" customHeight="1" spans="1:8">
      <c r="A1" s="314" t="s">
        <v>111</v>
      </c>
      <c r="B1" s="314"/>
      <c r="C1" s="314"/>
      <c r="D1" s="314"/>
      <c r="E1" s="314"/>
      <c r="F1" s="314"/>
      <c r="G1" s="314"/>
      <c r="H1" s="314"/>
    </row>
    <row r="2" s="311" customFormat="1" ht="20.1" customHeight="1" spans="1:8">
      <c r="A2" s="312" t="e">
        <f>CONCATENATE(#REF!,#REF!,#REF!,#REF!,#REF!,#REF!,#REF!)</f>
        <v>#REF!</v>
      </c>
      <c r="B2" s="312"/>
      <c r="C2" s="312"/>
      <c r="D2" s="312"/>
      <c r="E2" s="312"/>
      <c r="F2" s="312"/>
      <c r="G2" s="312"/>
      <c r="H2" s="312"/>
    </row>
    <row r="3" s="311" customFormat="1" ht="20.1" customHeight="1" spans="1:8">
      <c r="A3" s="311" t="e">
        <f>#REF!&amp;#REF!</f>
        <v>#REF!</v>
      </c>
      <c r="H3" s="315" t="s">
        <v>1</v>
      </c>
    </row>
    <row r="4" s="312" customFormat="1" ht="20.1" customHeight="1" spans="1:8">
      <c r="A4" s="316" t="s">
        <v>3</v>
      </c>
      <c r="B4" s="316" t="s">
        <v>112</v>
      </c>
      <c r="C4" s="316" t="s">
        <v>113</v>
      </c>
      <c r="D4" s="316" t="s">
        <v>114</v>
      </c>
      <c r="E4" s="316" t="s">
        <v>115</v>
      </c>
      <c r="F4" s="316" t="s">
        <v>91</v>
      </c>
      <c r="G4" s="316" t="s">
        <v>92</v>
      </c>
      <c r="H4" s="316" t="s">
        <v>116</v>
      </c>
    </row>
    <row r="5" s="311" customFormat="1" ht="20.1" customHeight="1" spans="1:8">
      <c r="A5" s="316"/>
      <c r="B5" s="317"/>
      <c r="C5" s="316"/>
      <c r="D5" s="318"/>
      <c r="E5" s="316"/>
      <c r="F5" s="318"/>
      <c r="G5" s="318"/>
      <c r="H5" s="318" t="str">
        <f>IF(F5=0,"",(G5-F5)/F5*100)</f>
        <v/>
      </c>
    </row>
    <row r="6" s="311" customFormat="1" ht="20.1" customHeight="1" spans="1:8">
      <c r="A6" s="316"/>
      <c r="B6" s="317"/>
      <c r="C6" s="316"/>
      <c r="D6" s="318"/>
      <c r="E6" s="316"/>
      <c r="F6" s="318"/>
      <c r="G6" s="318"/>
      <c r="H6" s="318" t="str">
        <f t="shared" ref="H6:H21" si="0">IF(F6=0,"",(G6-F6)/F6*100)</f>
        <v/>
      </c>
    </row>
    <row r="7" s="311" customFormat="1" ht="20.1" customHeight="1" spans="1:8">
      <c r="A7" s="316"/>
      <c r="B7" s="317"/>
      <c r="C7" s="316"/>
      <c r="D7" s="318"/>
      <c r="E7" s="316"/>
      <c r="F7" s="318"/>
      <c r="G7" s="318"/>
      <c r="H7" s="318" t="str">
        <f t="shared" si="0"/>
        <v/>
      </c>
    </row>
    <row r="8" s="311" customFormat="1" ht="20.1" customHeight="1" spans="1:8">
      <c r="A8" s="319"/>
      <c r="B8" s="317"/>
      <c r="C8" s="316"/>
      <c r="D8" s="318"/>
      <c r="E8" s="316"/>
      <c r="F8" s="318"/>
      <c r="G8" s="318"/>
      <c r="H8" s="318" t="str">
        <f t="shared" si="0"/>
        <v/>
      </c>
    </row>
    <row r="9" s="311" customFormat="1" ht="20.1" customHeight="1" spans="1:8">
      <c r="A9" s="319"/>
      <c r="B9" s="317"/>
      <c r="C9" s="316"/>
      <c r="D9" s="318"/>
      <c r="E9" s="316"/>
      <c r="F9" s="318"/>
      <c r="G9" s="318"/>
      <c r="H9" s="318" t="str">
        <f t="shared" si="0"/>
        <v/>
      </c>
    </row>
    <row r="10" s="311" customFormat="1" ht="20.1" customHeight="1" spans="1:8">
      <c r="A10" s="319"/>
      <c r="B10" s="317"/>
      <c r="C10" s="316"/>
      <c r="D10" s="318"/>
      <c r="E10" s="316"/>
      <c r="F10" s="318"/>
      <c r="G10" s="318"/>
      <c r="H10" s="318" t="str">
        <f t="shared" si="0"/>
        <v/>
      </c>
    </row>
    <row r="11" s="311" customFormat="1" ht="20.1" customHeight="1" spans="1:8">
      <c r="A11" s="319"/>
      <c r="B11" s="317"/>
      <c r="C11" s="316"/>
      <c r="D11" s="318"/>
      <c r="E11" s="316"/>
      <c r="F11" s="318"/>
      <c r="G11" s="318"/>
      <c r="H11" s="318" t="str">
        <f t="shared" si="0"/>
        <v/>
      </c>
    </row>
    <row r="12" s="311" customFormat="1" ht="20.1" customHeight="1" spans="1:8">
      <c r="A12" s="319"/>
      <c r="B12" s="317"/>
      <c r="C12" s="316"/>
      <c r="D12" s="318"/>
      <c r="E12" s="316"/>
      <c r="F12" s="318"/>
      <c r="G12" s="318"/>
      <c r="H12" s="318" t="str">
        <f t="shared" si="0"/>
        <v/>
      </c>
    </row>
    <row r="13" s="311" customFormat="1" ht="20.1" customHeight="1" spans="1:8">
      <c r="A13" s="319"/>
      <c r="B13" s="317"/>
      <c r="C13" s="316"/>
      <c r="D13" s="318"/>
      <c r="E13" s="316"/>
      <c r="F13" s="318"/>
      <c r="G13" s="318"/>
      <c r="H13" s="318" t="str">
        <f t="shared" si="0"/>
        <v/>
      </c>
    </row>
    <row r="14" s="311" customFormat="1" ht="20.1" customHeight="1" spans="1:8">
      <c r="A14" s="319"/>
      <c r="B14" s="317"/>
      <c r="C14" s="316"/>
      <c r="D14" s="318"/>
      <c r="E14" s="316"/>
      <c r="F14" s="318"/>
      <c r="G14" s="318"/>
      <c r="H14" s="318" t="str">
        <f t="shared" si="0"/>
        <v/>
      </c>
    </row>
    <row r="15" s="311" customFormat="1" ht="20.1" customHeight="1" spans="1:8">
      <c r="A15" s="319"/>
      <c r="B15" s="317"/>
      <c r="C15" s="316"/>
      <c r="D15" s="318"/>
      <c r="E15" s="316"/>
      <c r="F15" s="318"/>
      <c r="G15" s="318"/>
      <c r="H15" s="318" t="str">
        <f t="shared" si="0"/>
        <v/>
      </c>
    </row>
    <row r="16" s="311" customFormat="1" ht="20.1" customHeight="1" spans="1:8">
      <c r="A16" s="319"/>
      <c r="B16" s="317"/>
      <c r="C16" s="316"/>
      <c r="D16" s="318"/>
      <c r="E16" s="316"/>
      <c r="F16" s="318"/>
      <c r="G16" s="318"/>
      <c r="H16" s="318" t="str">
        <f t="shared" si="0"/>
        <v/>
      </c>
    </row>
    <row r="17" s="311" customFormat="1" ht="20.1" customHeight="1" spans="1:8">
      <c r="A17" s="319"/>
      <c r="B17" s="317"/>
      <c r="C17" s="316"/>
      <c r="D17" s="318"/>
      <c r="E17" s="316"/>
      <c r="F17" s="318"/>
      <c r="G17" s="318"/>
      <c r="H17" s="320" t="str">
        <f t="shared" si="0"/>
        <v/>
      </c>
    </row>
    <row r="18" s="311" customFormat="1" ht="20.1" customHeight="1" spans="1:8">
      <c r="A18" s="319"/>
      <c r="B18" s="317"/>
      <c r="C18" s="316"/>
      <c r="D18" s="318"/>
      <c r="E18" s="316"/>
      <c r="F18" s="318"/>
      <c r="G18" s="318"/>
      <c r="H18" s="318" t="str">
        <f t="shared" si="0"/>
        <v/>
      </c>
    </row>
    <row r="19" s="311" customFormat="1" ht="20.1" customHeight="1" spans="1:8">
      <c r="A19" s="319"/>
      <c r="B19" s="317"/>
      <c r="C19" s="316"/>
      <c r="D19" s="318"/>
      <c r="E19" s="316"/>
      <c r="F19" s="318"/>
      <c r="G19" s="318"/>
      <c r="H19" s="318" t="str">
        <f t="shared" si="0"/>
        <v/>
      </c>
    </row>
    <row r="20" s="311" customFormat="1" ht="20.1" customHeight="1" spans="1:8">
      <c r="A20" s="319"/>
      <c r="B20" s="317"/>
      <c r="C20" s="316"/>
      <c r="D20" s="318"/>
      <c r="E20" s="316"/>
      <c r="F20" s="318"/>
      <c r="G20" s="318"/>
      <c r="H20" s="318" t="str">
        <f t="shared" si="0"/>
        <v/>
      </c>
    </row>
    <row r="21" s="311" customFormat="1" ht="20.1" customHeight="1" spans="1:8">
      <c r="A21" s="321" t="s">
        <v>117</v>
      </c>
      <c r="B21" s="322"/>
      <c r="C21" s="319"/>
      <c r="D21" s="318"/>
      <c r="E21" s="321"/>
      <c r="F21" s="318">
        <f>SUM(F5:F20)</f>
        <v>0</v>
      </c>
      <c r="G21" s="318">
        <f>SUM(G5:G20)</f>
        <v>0</v>
      </c>
      <c r="H21" s="318" t="str">
        <f t="shared" si="0"/>
        <v/>
      </c>
    </row>
    <row r="22" s="311" customFormat="1" ht="20.1" customHeight="1" spans="1:1">
      <c r="A22" s="323" t="e">
        <f>流动汇总!A21</f>
        <v>#REF!</v>
      </c>
    </row>
    <row r="23" s="311" customFormat="1" ht="20.1" customHeight="1" spans="1:1">
      <c r="A23" s="323" t="e">
        <f>CONCATENATE(#REF!,#REF!,#REF!,#REF!,#REF!,#REF!,#REF!)</f>
        <v>#REF!</v>
      </c>
    </row>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H1"/>
    <mergeCell ref="A2:H2"/>
    <mergeCell ref="A21:B21"/>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pageSetUpPr fitToPage="1"/>
  </sheetPr>
  <dimension ref="A1:I23"/>
  <sheetViews>
    <sheetView view="pageBreakPreview" zoomScaleNormal="100" workbookViewId="0">
      <selection activeCell="D19" sqref="D19"/>
    </sheetView>
  </sheetViews>
  <sheetFormatPr defaultColWidth="9" defaultRowHeight="15.75" customHeight="1"/>
  <cols>
    <col min="1" max="1" width="5.5" style="4" customWidth="1"/>
    <col min="2" max="2" width="23.125" style="4" customWidth="1"/>
    <col min="3" max="3" width="13.875" style="4" customWidth="1"/>
    <col min="4" max="4" width="17.625" style="4" customWidth="1"/>
    <col min="5" max="6" width="14.625" style="4" customWidth="1"/>
    <col min="7" max="7" width="9.625" style="4" customWidth="1"/>
    <col min="8" max="8" width="24.625" style="4" customWidth="1"/>
    <col min="9" max="16384" width="9" style="4"/>
  </cols>
  <sheetData>
    <row r="1" s="1" customFormat="1" ht="24.95" customHeight="1" spans="1:8">
      <c r="A1" s="5" t="s">
        <v>251</v>
      </c>
      <c r="B1" s="5"/>
      <c r="C1" s="5"/>
      <c r="D1" s="5"/>
      <c r="E1" s="5"/>
      <c r="F1" s="5"/>
      <c r="G1" s="5"/>
      <c r="H1" s="5"/>
    </row>
    <row r="2" s="2" customFormat="1" ht="20.1" customHeight="1" spans="1:8">
      <c r="A2" s="3" t="e">
        <f>CONCATENATE(#REF!,#REF!,#REF!,#REF!,#REF!,#REF!,#REF!)</f>
        <v>#REF!</v>
      </c>
      <c r="B2" s="3"/>
      <c r="C2" s="3"/>
      <c r="D2" s="3"/>
      <c r="E2" s="3"/>
      <c r="F2" s="3"/>
      <c r="G2" s="3"/>
      <c r="H2" s="3"/>
    </row>
    <row r="3" s="2" customFormat="1" ht="20.1" customHeight="1" spans="1:8">
      <c r="A3" s="2" t="e">
        <f>#REF!&amp;#REF!</f>
        <v>#REF!</v>
      </c>
      <c r="H3" s="6" t="s">
        <v>1</v>
      </c>
    </row>
    <row r="4" s="3" customFormat="1" ht="24.95" customHeight="1" spans="1:8">
      <c r="A4" s="7" t="s">
        <v>3</v>
      </c>
      <c r="B4" s="7" t="s">
        <v>249</v>
      </c>
      <c r="C4" s="7" t="s">
        <v>162</v>
      </c>
      <c r="D4" s="7" t="s">
        <v>250</v>
      </c>
      <c r="E4" s="7" t="s">
        <v>91</v>
      </c>
      <c r="F4" s="7" t="s">
        <v>92</v>
      </c>
      <c r="G4" s="7" t="s">
        <v>116</v>
      </c>
      <c r="H4" s="7" t="s">
        <v>6</v>
      </c>
    </row>
    <row r="5" s="2" customFormat="1" ht="20.1" customHeight="1" spans="1:8">
      <c r="A5" s="7"/>
      <c r="B5" s="8"/>
      <c r="C5" s="8"/>
      <c r="D5" s="8"/>
      <c r="E5" s="10"/>
      <c r="F5" s="10"/>
      <c r="G5" s="10" t="str">
        <f t="shared" ref="G5:G21" si="0">IF(E5=0,"",(F5-E5)/E5*100)</f>
        <v/>
      </c>
      <c r="H5" s="11"/>
    </row>
    <row r="6" s="2" customFormat="1" ht="20.1" customHeight="1" spans="1:8">
      <c r="A6" s="7"/>
      <c r="B6" s="8"/>
      <c r="C6" s="7"/>
      <c r="D6" s="7"/>
      <c r="E6" s="10"/>
      <c r="F6" s="10"/>
      <c r="G6" s="10" t="str">
        <f t="shared" si="0"/>
        <v/>
      </c>
      <c r="H6" s="11"/>
    </row>
    <row r="7" s="2" customFormat="1" ht="20.1" customHeight="1" spans="1:8">
      <c r="A7" s="7"/>
      <c r="B7" s="8"/>
      <c r="C7" s="8"/>
      <c r="D7" s="8"/>
      <c r="E7" s="10"/>
      <c r="F7" s="10"/>
      <c r="G7" s="10" t="str">
        <f t="shared" si="0"/>
        <v/>
      </c>
      <c r="H7" s="11"/>
    </row>
    <row r="8" s="2" customFormat="1" ht="20.1" customHeight="1" spans="1:8">
      <c r="A8" s="7"/>
      <c r="B8" s="8"/>
      <c r="C8" s="8"/>
      <c r="D8" s="8"/>
      <c r="E8" s="10"/>
      <c r="F8" s="10"/>
      <c r="G8" s="10" t="str">
        <f t="shared" si="0"/>
        <v/>
      </c>
      <c r="H8" s="11"/>
    </row>
    <row r="9" s="2" customFormat="1" ht="20.1" customHeight="1" spans="1:8">
      <c r="A9" s="7"/>
      <c r="B9" s="8"/>
      <c r="C9" s="8"/>
      <c r="D9" s="8"/>
      <c r="E9" s="10"/>
      <c r="F9" s="10"/>
      <c r="G9" s="10" t="str">
        <f t="shared" si="0"/>
        <v/>
      </c>
      <c r="H9" s="11"/>
    </row>
    <row r="10" s="2" customFormat="1" ht="20.1" customHeight="1" spans="1:8">
      <c r="A10" s="7"/>
      <c r="B10" s="8"/>
      <c r="C10" s="8"/>
      <c r="D10" s="8"/>
      <c r="E10" s="10"/>
      <c r="F10" s="10"/>
      <c r="G10" s="10" t="str">
        <f t="shared" si="0"/>
        <v/>
      </c>
      <c r="H10" s="11"/>
    </row>
    <row r="11" s="2" customFormat="1" ht="20.1" customHeight="1" spans="1:8">
      <c r="A11" s="7"/>
      <c r="B11" s="8"/>
      <c r="C11" s="8"/>
      <c r="D11" s="8"/>
      <c r="E11" s="10"/>
      <c r="F11" s="10"/>
      <c r="G11" s="10" t="str">
        <f t="shared" si="0"/>
        <v/>
      </c>
      <c r="H11" s="11"/>
    </row>
    <row r="12" s="2" customFormat="1" ht="20.1" customHeight="1" spans="1:8">
      <c r="A12" s="7"/>
      <c r="B12" s="8"/>
      <c r="C12" s="8"/>
      <c r="D12" s="8"/>
      <c r="E12" s="10"/>
      <c r="F12" s="10"/>
      <c r="G12" s="10" t="str">
        <f t="shared" si="0"/>
        <v/>
      </c>
      <c r="H12" s="11"/>
    </row>
    <row r="13" s="2" customFormat="1" ht="20.1" customHeight="1" spans="1:8">
      <c r="A13" s="7"/>
      <c r="B13" s="8"/>
      <c r="C13" s="8"/>
      <c r="D13" s="8"/>
      <c r="E13" s="10"/>
      <c r="F13" s="10"/>
      <c r="G13" s="10" t="str">
        <f t="shared" si="0"/>
        <v/>
      </c>
      <c r="H13" s="11"/>
    </row>
    <row r="14" s="2" customFormat="1" ht="20.1" customHeight="1" spans="1:8">
      <c r="A14" s="7"/>
      <c r="B14" s="8"/>
      <c r="C14" s="8"/>
      <c r="D14" s="8"/>
      <c r="E14" s="10"/>
      <c r="F14" s="10"/>
      <c r="G14" s="10" t="str">
        <f t="shared" si="0"/>
        <v/>
      </c>
      <c r="H14" s="11"/>
    </row>
    <row r="15" s="2" customFormat="1" ht="20.1" customHeight="1" spans="1:8">
      <c r="A15" s="7"/>
      <c r="B15" s="8"/>
      <c r="C15" s="8"/>
      <c r="D15" s="8"/>
      <c r="E15" s="10"/>
      <c r="F15" s="10"/>
      <c r="G15" s="10" t="str">
        <f t="shared" si="0"/>
        <v/>
      </c>
      <c r="H15" s="11"/>
    </row>
    <row r="16" s="2" customFormat="1" ht="20.1" customHeight="1" spans="1:8">
      <c r="A16" s="7"/>
      <c r="B16" s="8"/>
      <c r="C16" s="8"/>
      <c r="D16" s="8"/>
      <c r="E16" s="10"/>
      <c r="F16" s="10"/>
      <c r="G16" s="10" t="str">
        <f t="shared" si="0"/>
        <v/>
      </c>
      <c r="H16" s="11"/>
    </row>
    <row r="17" s="2" customFormat="1" ht="20.1" customHeight="1" spans="1:9">
      <c r="A17" s="7"/>
      <c r="B17" s="8"/>
      <c r="C17" s="8"/>
      <c r="D17" s="8"/>
      <c r="E17" s="10"/>
      <c r="F17" s="10"/>
      <c r="G17" s="10" t="str">
        <f t="shared" si="0"/>
        <v/>
      </c>
      <c r="H17" s="49"/>
      <c r="I17" s="11"/>
    </row>
    <row r="18" s="2" customFormat="1" ht="20.1" customHeight="1" spans="1:8">
      <c r="A18" s="7"/>
      <c r="B18" s="8"/>
      <c r="C18" s="8"/>
      <c r="D18" s="8"/>
      <c r="E18" s="10"/>
      <c r="F18" s="10"/>
      <c r="G18" s="10" t="str">
        <f t="shared" si="0"/>
        <v/>
      </c>
      <c r="H18" s="11"/>
    </row>
    <row r="19" s="2" customFormat="1" ht="20.1" customHeight="1" spans="1:8">
      <c r="A19" s="7"/>
      <c r="B19" s="8"/>
      <c r="C19" s="8"/>
      <c r="D19" s="8"/>
      <c r="E19" s="10"/>
      <c r="F19" s="10"/>
      <c r="G19" s="10" t="str">
        <f t="shared" si="0"/>
        <v/>
      </c>
      <c r="H19" s="11"/>
    </row>
    <row r="20" s="2" customFormat="1" ht="20.1" customHeight="1" spans="1:8">
      <c r="A20" s="7"/>
      <c r="B20" s="8"/>
      <c r="C20" s="8"/>
      <c r="D20" s="8"/>
      <c r="E20" s="10"/>
      <c r="F20" s="10"/>
      <c r="G20" s="10"/>
      <c r="H20" s="11"/>
    </row>
    <row r="21" s="2" customFormat="1" ht="20.1" customHeight="1" spans="1:8">
      <c r="A21" s="13" t="s">
        <v>158</v>
      </c>
      <c r="B21" s="14"/>
      <c r="C21" s="7"/>
      <c r="D21" s="7"/>
      <c r="E21" s="12">
        <f>SUM(E5:E20)</f>
        <v>0</v>
      </c>
      <c r="F21" s="10">
        <f>SUM(F5:F20)</f>
        <v>0</v>
      </c>
      <c r="G21" s="10" t="str">
        <f t="shared" si="0"/>
        <v/>
      </c>
      <c r="H21" s="11"/>
    </row>
    <row r="22" s="2" customFormat="1" customHeight="1" spans="1:1">
      <c r="A22" s="15" t="e">
        <f>一年到期非流动资产!A22</f>
        <v>#REF!</v>
      </c>
    </row>
    <row r="23" s="2" customFormat="1" customHeight="1" spans="1:1">
      <c r="A23" s="15" t="e">
        <f>CONCATENATE(#REF!,#REF!,#REF!,#REF!,#REF!,#REF!,#REF!)</f>
        <v>#REF!</v>
      </c>
    </row>
  </sheetData>
  <mergeCells count="3">
    <mergeCell ref="A1:H1"/>
    <mergeCell ref="A2:H2"/>
    <mergeCell ref="A21:B21"/>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I25"/>
  <sheetViews>
    <sheetView view="pageBreakPreview" zoomScaleNormal="85" workbookViewId="0">
      <selection activeCell="D19" sqref="D19"/>
    </sheetView>
  </sheetViews>
  <sheetFormatPr defaultColWidth="9" defaultRowHeight="15.75" customHeight="1"/>
  <cols>
    <col min="1" max="1" width="7.5" style="4" customWidth="1"/>
    <col min="2" max="2" width="29.625" style="4" customWidth="1"/>
    <col min="3" max="5" width="26.625" style="4" customWidth="1"/>
    <col min="6" max="6" width="11" style="4" customWidth="1"/>
    <col min="7" max="16384" width="9" style="4"/>
  </cols>
  <sheetData>
    <row r="1" s="1" customFormat="1" ht="24.95" customHeight="1" spans="1:6">
      <c r="A1" s="5" t="s">
        <v>252</v>
      </c>
      <c r="B1" s="5"/>
      <c r="C1" s="5"/>
      <c r="D1" s="5"/>
      <c r="E1" s="5"/>
      <c r="F1" s="5"/>
    </row>
    <row r="2" s="2" customFormat="1" ht="20.1" customHeight="1" spans="1:6">
      <c r="A2" s="3" t="e">
        <f>CONCATENATE(#REF!,#REF!,#REF!,#REF!,#REF!,#REF!,#REF!)</f>
        <v>#REF!</v>
      </c>
      <c r="B2" s="3"/>
      <c r="C2" s="3"/>
      <c r="D2" s="3"/>
      <c r="E2" s="3"/>
      <c r="F2" s="3"/>
    </row>
    <row r="3" s="2" customFormat="1" ht="20.1" customHeight="1" spans="1:6">
      <c r="A3" s="2" t="e">
        <f>#REF!&amp;#REF!</f>
        <v>#REF!</v>
      </c>
      <c r="F3" s="44" t="s">
        <v>1</v>
      </c>
    </row>
    <row r="4" s="3" customFormat="1" ht="24.95" customHeight="1" spans="1:6">
      <c r="A4" s="45" t="s">
        <v>89</v>
      </c>
      <c r="B4" s="45" t="s">
        <v>90</v>
      </c>
      <c r="C4" s="45" t="s">
        <v>91</v>
      </c>
      <c r="D4" s="45" t="s">
        <v>92</v>
      </c>
      <c r="E4" s="46" t="s">
        <v>93</v>
      </c>
      <c r="F4" s="45" t="s">
        <v>116</v>
      </c>
    </row>
    <row r="5" s="2" customFormat="1" ht="20.1" customHeight="1" spans="1:6">
      <c r="A5" s="45" t="s">
        <v>253</v>
      </c>
      <c r="B5" s="235" t="s">
        <v>41</v>
      </c>
      <c r="C5" s="10">
        <f>债权投资!F19</f>
        <v>0</v>
      </c>
      <c r="D5" s="10">
        <f>债权投资!G19</f>
        <v>0</v>
      </c>
      <c r="E5" s="10">
        <f>D5-C5</f>
        <v>0</v>
      </c>
      <c r="F5" s="47" t="str">
        <f>IF(C5=0,"",E5/C5*100)</f>
        <v/>
      </c>
    </row>
    <row r="6" s="2" customFormat="1" ht="20.1" customHeight="1" spans="1:6">
      <c r="A6" s="45" t="s">
        <v>254</v>
      </c>
      <c r="B6" s="235" t="s">
        <v>43</v>
      </c>
      <c r="C6" s="10">
        <f>其他债权投资!F19</f>
        <v>0</v>
      </c>
      <c r="D6" s="10">
        <f>其他债权投资!G19</f>
        <v>0</v>
      </c>
      <c r="E6" s="10">
        <f>D6-C6</f>
        <v>0</v>
      </c>
      <c r="F6" s="47" t="str">
        <f>IF(C6=0,"",E6/C6*100)</f>
        <v/>
      </c>
    </row>
    <row r="7" s="2" customFormat="1" ht="20.1" customHeight="1" spans="1:6">
      <c r="A7" s="45" t="s">
        <v>255</v>
      </c>
      <c r="B7" s="235" t="s">
        <v>45</v>
      </c>
      <c r="C7" s="10">
        <f>长期应收!E21</f>
        <v>0</v>
      </c>
      <c r="D7" s="10">
        <f>长期应收!F21</f>
        <v>0</v>
      </c>
      <c r="E7" s="10">
        <f>D7-C7</f>
        <v>0</v>
      </c>
      <c r="F7" s="47" t="str">
        <f>IF(C7=0,"",E7/C7*100)</f>
        <v/>
      </c>
    </row>
    <row r="8" s="2" customFormat="1" ht="20.1" customHeight="1" spans="1:6">
      <c r="A8" s="45" t="s">
        <v>256</v>
      </c>
      <c r="B8" s="235" t="s">
        <v>47</v>
      </c>
      <c r="C8" s="10">
        <f>股权投资!G22</f>
        <v>0</v>
      </c>
      <c r="D8" s="10">
        <f>股权投资!H22</f>
        <v>0</v>
      </c>
      <c r="E8" s="10">
        <f>D8-C8</f>
        <v>0</v>
      </c>
      <c r="F8" s="47" t="str">
        <f>IF(C8=0,"",E8/C8*100)</f>
        <v/>
      </c>
    </row>
    <row r="9" s="2" customFormat="1" ht="20.1" customHeight="1" spans="1:6">
      <c r="A9" s="45" t="s">
        <v>257</v>
      </c>
      <c r="B9" s="235" t="s">
        <v>49</v>
      </c>
      <c r="C9" s="10">
        <f>其他权益工具投资!F19</f>
        <v>0</v>
      </c>
      <c r="D9" s="10">
        <f>其他权益工具投资!G19</f>
        <v>0</v>
      </c>
      <c r="E9" s="10">
        <f>D9-C9</f>
        <v>0</v>
      </c>
      <c r="F9" s="47" t="str">
        <f>IF(C9=0,"",E9/C9*100)</f>
        <v/>
      </c>
    </row>
    <row r="10" s="2" customFormat="1" ht="20.1" customHeight="1" spans="1:6">
      <c r="A10" s="45" t="s">
        <v>258</v>
      </c>
      <c r="B10" s="235" t="s">
        <v>51</v>
      </c>
      <c r="C10" s="236">
        <f>其他非流动金融资产!F19</f>
        <v>0</v>
      </c>
      <c r="D10" s="236">
        <f>其他非流动金融资产!G19</f>
        <v>0</v>
      </c>
      <c r="E10" s="236">
        <f t="shared" ref="E10:E21" si="0">D10-C10</f>
        <v>0</v>
      </c>
      <c r="F10" s="47" t="str">
        <f t="shared" ref="F10:F21" si="1">IF(C10=0,"",E10/C10*100)</f>
        <v/>
      </c>
    </row>
    <row r="11" s="2" customFormat="1" ht="20.1" customHeight="1" spans="1:6">
      <c r="A11" s="45" t="s">
        <v>259</v>
      </c>
      <c r="B11" s="235" t="s">
        <v>53</v>
      </c>
      <c r="C11" s="236">
        <f>'4-5-1投资性房地产'!K26+'4-5-2投资性房地产'!L26+'4-5-3投资性地产'!M26+'4-5-4投资性地产'!M26</f>
        <v>0</v>
      </c>
      <c r="D11" s="236">
        <f>'4-5-1投资性房地产'!N26+'4-5-2投资性房地产'!M26+'4-5-3投资性地产'!N26+'4-5-4投资性地产'!N26</f>
        <v>0</v>
      </c>
      <c r="E11" s="236">
        <f t="shared" si="0"/>
        <v>0</v>
      </c>
      <c r="F11" s="47" t="str">
        <f t="shared" si="1"/>
        <v/>
      </c>
    </row>
    <row r="12" s="2" customFormat="1" ht="20.1" customHeight="1" spans="1:6">
      <c r="A12" s="45" t="s">
        <v>260</v>
      </c>
      <c r="B12" s="235" t="s">
        <v>55</v>
      </c>
      <c r="C12" s="236" t="e">
        <f>#REF!</f>
        <v>#REF!</v>
      </c>
      <c r="D12" s="236" t="e">
        <f>#REF!</f>
        <v>#REF!</v>
      </c>
      <c r="E12" s="236" t="e">
        <f t="shared" si="0"/>
        <v>#REF!</v>
      </c>
      <c r="F12" s="47" t="e">
        <f t="shared" si="1"/>
        <v>#REF!</v>
      </c>
    </row>
    <row r="13" s="2" customFormat="1" ht="20.1" customHeight="1" spans="1:6">
      <c r="A13" s="45" t="s">
        <v>261</v>
      </c>
      <c r="B13" s="235" t="s">
        <v>57</v>
      </c>
      <c r="C13" s="236">
        <f>在建工程汇总!C24</f>
        <v>0</v>
      </c>
      <c r="D13" s="236">
        <f>在建工程汇总!D24</f>
        <v>0</v>
      </c>
      <c r="E13" s="236">
        <f t="shared" si="0"/>
        <v>0</v>
      </c>
      <c r="F13" s="47" t="str">
        <f t="shared" si="1"/>
        <v/>
      </c>
    </row>
    <row r="14" s="2" customFormat="1" ht="20.1" customHeight="1" spans="1:6">
      <c r="A14" s="45" t="s">
        <v>262</v>
      </c>
      <c r="B14" s="235" t="s">
        <v>59</v>
      </c>
      <c r="C14" s="236">
        <f>生产性生物资产!H23</f>
        <v>0</v>
      </c>
      <c r="D14" s="236">
        <f>生产性生物资产!K23</f>
        <v>0</v>
      </c>
      <c r="E14" s="236">
        <f t="shared" si="0"/>
        <v>0</v>
      </c>
      <c r="F14" s="47" t="str">
        <f t="shared" si="1"/>
        <v/>
      </c>
    </row>
    <row r="15" s="2" customFormat="1" ht="20.1" customHeight="1" spans="1:6">
      <c r="A15" s="45" t="s">
        <v>263</v>
      </c>
      <c r="B15" s="235" t="s">
        <v>61</v>
      </c>
      <c r="C15" s="236">
        <f>油气资产!I26</f>
        <v>0</v>
      </c>
      <c r="D15" s="236">
        <f>油气资产!L26</f>
        <v>0</v>
      </c>
      <c r="E15" s="236">
        <f t="shared" si="0"/>
        <v>0</v>
      </c>
      <c r="F15" s="47" t="str">
        <f t="shared" si="1"/>
        <v/>
      </c>
    </row>
    <row r="16" s="2" customFormat="1" ht="20.1" customHeight="1" spans="1:6">
      <c r="A16" s="45" t="s">
        <v>264</v>
      </c>
      <c r="B16" s="235" t="s">
        <v>63</v>
      </c>
      <c r="C16" s="236">
        <f>使用权资产!E19</f>
        <v>0</v>
      </c>
      <c r="D16" s="236">
        <f>使用权资产!F19</f>
        <v>0</v>
      </c>
      <c r="E16" s="236">
        <f t="shared" si="0"/>
        <v>0</v>
      </c>
      <c r="F16" s="47" t="str">
        <f t="shared" si="1"/>
        <v/>
      </c>
    </row>
    <row r="17" s="2" customFormat="1" ht="20.1" customHeight="1" spans="1:9">
      <c r="A17" s="45" t="s">
        <v>265</v>
      </c>
      <c r="B17" s="235" t="s">
        <v>65</v>
      </c>
      <c r="C17" s="236">
        <f>无形资产汇总!C23</f>
        <v>0</v>
      </c>
      <c r="D17" s="236">
        <f>无形资产汇总!D23</f>
        <v>0</v>
      </c>
      <c r="E17" s="236">
        <f t="shared" si="0"/>
        <v>0</v>
      </c>
      <c r="F17" s="47" t="str">
        <f t="shared" si="1"/>
        <v/>
      </c>
      <c r="I17" s="11"/>
    </row>
    <row r="18" s="2" customFormat="1" ht="20.1" customHeight="1" spans="1:6">
      <c r="A18" s="45" t="s">
        <v>266</v>
      </c>
      <c r="B18" s="235" t="s">
        <v>67</v>
      </c>
      <c r="C18" s="10">
        <f>开发支出!D22</f>
        <v>0</v>
      </c>
      <c r="D18" s="10">
        <f>开发支出!E22</f>
        <v>0</v>
      </c>
      <c r="E18" s="10">
        <f t="shared" si="0"/>
        <v>0</v>
      </c>
      <c r="F18" s="47" t="str">
        <f t="shared" si="1"/>
        <v/>
      </c>
    </row>
    <row r="19" s="2" customFormat="1" ht="20.1" customHeight="1" spans="1:6">
      <c r="A19" s="45" t="s">
        <v>267</v>
      </c>
      <c r="B19" s="235" t="s">
        <v>69</v>
      </c>
      <c r="C19" s="10">
        <f>商誉!D23</f>
        <v>0</v>
      </c>
      <c r="D19" s="10">
        <f>商誉!E23</f>
        <v>0</v>
      </c>
      <c r="E19" s="10">
        <f t="shared" si="0"/>
        <v>0</v>
      </c>
      <c r="F19" s="47" t="str">
        <f t="shared" si="1"/>
        <v/>
      </c>
    </row>
    <row r="20" s="2" customFormat="1" ht="20.1" customHeight="1" spans="1:6">
      <c r="A20" s="45" t="s">
        <v>268</v>
      </c>
      <c r="B20" s="235" t="s">
        <v>71</v>
      </c>
      <c r="C20" s="10">
        <f>长期待摊费用!F24</f>
        <v>0</v>
      </c>
      <c r="D20" s="10">
        <f>长期待摊费用!H24</f>
        <v>0</v>
      </c>
      <c r="E20" s="10">
        <f t="shared" si="0"/>
        <v>0</v>
      </c>
      <c r="F20" s="47" t="str">
        <f t="shared" si="1"/>
        <v/>
      </c>
    </row>
    <row r="21" s="2" customFormat="1" ht="20.1" customHeight="1" spans="1:6">
      <c r="A21" s="45" t="s">
        <v>269</v>
      </c>
      <c r="B21" s="235" t="s">
        <v>72</v>
      </c>
      <c r="C21" s="10">
        <f>递延所得税资产!D22</f>
        <v>0</v>
      </c>
      <c r="D21" s="10">
        <f>递延所得税资产!E22</f>
        <v>0</v>
      </c>
      <c r="E21" s="12">
        <f t="shared" si="0"/>
        <v>0</v>
      </c>
      <c r="F21" s="10" t="str">
        <f t="shared" si="1"/>
        <v/>
      </c>
    </row>
    <row r="22" s="2" customFormat="1" ht="20.1" customHeight="1" spans="1:6">
      <c r="A22" s="45" t="s">
        <v>270</v>
      </c>
      <c r="B22" s="235" t="s">
        <v>74</v>
      </c>
      <c r="C22" s="10">
        <f>其他非流动资产!D24</f>
        <v>0</v>
      </c>
      <c r="D22" s="10">
        <f>其他非流动资产!E24</f>
        <v>0</v>
      </c>
      <c r="E22" s="12"/>
      <c r="F22" s="47"/>
    </row>
    <row r="23" s="2" customFormat="1" ht="20.1" customHeight="1" spans="1:6">
      <c r="A23" s="45" t="s">
        <v>271</v>
      </c>
      <c r="B23" s="7" t="s">
        <v>175</v>
      </c>
      <c r="C23" s="10" t="e">
        <f>SUM(C5:C22)</f>
        <v>#REF!</v>
      </c>
      <c r="D23" s="10" t="e">
        <f>SUM(D5:D21)</f>
        <v>#REF!</v>
      </c>
      <c r="E23" s="10" t="e">
        <f>SUM(E5:E21)</f>
        <v>#REF!</v>
      </c>
      <c r="F23" s="47" t="e">
        <f>IF(C23=0,"",E23/C23*100)</f>
        <v>#REF!</v>
      </c>
    </row>
    <row r="24" s="2" customFormat="1" customHeight="1" spans="1:1">
      <c r="A24" s="15" t="e">
        <f>其他流动资产!A22</f>
        <v>#REF!</v>
      </c>
    </row>
    <row r="25" s="2" customFormat="1" customHeight="1" spans="1:1">
      <c r="A25" s="15" t="e">
        <f>CONCATENATE(#REF!,#REF!,#REF!,#REF!,#REF!,#REF!,#REF!)</f>
        <v>#REF!</v>
      </c>
    </row>
  </sheetData>
  <mergeCells count="2">
    <mergeCell ref="A1:F1"/>
    <mergeCell ref="A2:F2"/>
  </mergeCells>
  <hyperlinks>
    <hyperlink ref="B10" location="其他非流动金融资产!B18" display="其他非流动金融资产"/>
    <hyperlink ref="B12" location="固定资产汇总!B22" display="固定资产"/>
    <hyperlink ref="B11" location="'4-5-1投资性房地产'!B20" display="投资性房地产"/>
    <hyperlink ref="B13" location="在建工程汇总!B24" display="在建工程"/>
    <hyperlink ref="B19" location="商誉!B1" display="商誉"/>
    <hyperlink ref="B5" location="债权投资!A1" display="债权投资"/>
    <hyperlink ref="B6" location="其他债权投资!A1" display="其他债权投资"/>
    <hyperlink ref="B7" location="长期应收!A1" display="长期应收款"/>
    <hyperlink ref="B8" location="股权投资!A1" display="长期股权投资"/>
    <hyperlink ref="B9" location="其他权益工具投资!A1" display="其他权益工具投资"/>
    <hyperlink ref="B14" location="生产性生物资产!B26" display="生产性生物资产"/>
    <hyperlink ref="B15" location="油气资产!B28" display="油气资产"/>
    <hyperlink ref="B16" location="使用权资产!B10" display="使用权资产"/>
    <hyperlink ref="B17" location="无形资产汇总!B12" display="无形资产"/>
    <hyperlink ref="B18" location="开发支出!B14" display="开发支出"/>
    <hyperlink ref="B20" location="长期待摊费用!B1" display="长期待摊费用"/>
    <hyperlink ref="B21" location="递延所得税资产!B1" display="递延所得税资产"/>
    <hyperlink ref="B22" location="其他非流动资产!A1" display="其他非流动资产"/>
  </hyperlinks>
  <printOptions horizontalCentered="1"/>
  <pageMargins left="0.62992125984252" right="0.62992125984252" top="0.708661417322835" bottom="0.590551181102362" header="1.02362204724409" footer="0.511811023622047"/>
  <pageSetup paperSize="9" scale="97"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D19" sqref="D19"/>
    </sheetView>
  </sheetViews>
  <sheetFormatPr defaultColWidth="8.875" defaultRowHeight="13"/>
  <cols>
    <col min="1" max="1" width="4" style="19" customWidth="1"/>
    <col min="2" max="2" width="15" style="19" customWidth="1"/>
    <col min="3" max="3" width="8.875" style="19"/>
    <col min="4" max="4" width="13" style="19" customWidth="1"/>
    <col min="5" max="5" width="11" style="19" customWidth="1"/>
    <col min="6" max="6" width="10.5" style="19" customWidth="1"/>
    <col min="7" max="8" width="7.5" style="19" customWidth="1"/>
    <col min="9" max="9" width="8.375" style="19" customWidth="1"/>
    <col min="10" max="16384" width="8.875" style="19"/>
  </cols>
  <sheetData>
    <row r="1" ht="26.25" customHeight="1" spans="1:9">
      <c r="A1" s="20" t="s">
        <v>272</v>
      </c>
      <c r="B1" s="20"/>
      <c r="C1" s="20"/>
      <c r="D1" s="20"/>
      <c r="E1" s="20"/>
      <c r="F1" s="20"/>
      <c r="G1" s="20"/>
      <c r="H1" s="20"/>
      <c r="I1" s="20"/>
    </row>
    <row r="2" spans="1:9">
      <c r="A2" s="21" t="e">
        <f>其他流动资产!A2</f>
        <v>#REF!</v>
      </c>
      <c r="B2" s="21"/>
      <c r="C2" s="21"/>
      <c r="D2" s="21"/>
      <c r="E2" s="21"/>
      <c r="F2" s="21"/>
      <c r="G2" s="21"/>
      <c r="H2" s="21"/>
      <c r="I2" s="21"/>
    </row>
    <row r="3" spans="1:9">
      <c r="A3" s="18" t="e">
        <f>其他流动资产!A3</f>
        <v>#REF!</v>
      </c>
      <c r="I3" s="6" t="s">
        <v>1</v>
      </c>
    </row>
    <row r="4" s="216" customFormat="1" spans="1:9">
      <c r="A4" s="23" t="s">
        <v>3</v>
      </c>
      <c r="B4" s="23" t="s">
        <v>133</v>
      </c>
      <c r="C4" s="23" t="s">
        <v>273</v>
      </c>
      <c r="D4" s="23" t="s">
        <v>135</v>
      </c>
      <c r="E4" s="24" t="s">
        <v>274</v>
      </c>
      <c r="F4" s="23" t="s">
        <v>91</v>
      </c>
      <c r="G4" s="23" t="s">
        <v>92</v>
      </c>
      <c r="H4" s="23" t="s">
        <v>116</v>
      </c>
      <c r="I4" s="23" t="s">
        <v>6</v>
      </c>
    </row>
    <row r="5" s="216" customFormat="1" spans="1:9">
      <c r="A5" s="217"/>
      <c r="B5" s="217"/>
      <c r="C5" s="217"/>
      <c r="D5" s="217"/>
      <c r="E5" s="233"/>
      <c r="F5" s="233"/>
      <c r="G5" s="217"/>
      <c r="H5" s="217"/>
      <c r="I5" s="217"/>
    </row>
    <row r="6" s="216" customFormat="1" spans="1:9">
      <c r="A6" s="217"/>
      <c r="B6" s="217"/>
      <c r="C6" s="217"/>
      <c r="D6" s="217"/>
      <c r="E6" s="217"/>
      <c r="F6" s="217"/>
      <c r="G6" s="217"/>
      <c r="H6" s="217"/>
      <c r="I6" s="217"/>
    </row>
    <row r="7" s="216" customFormat="1" spans="1:9">
      <c r="A7" s="217"/>
      <c r="B7" s="217"/>
      <c r="C7" s="217"/>
      <c r="D7" s="217"/>
      <c r="E7" s="217"/>
      <c r="F7" s="217"/>
      <c r="G7" s="217"/>
      <c r="H7" s="217"/>
      <c r="I7" s="217"/>
    </row>
    <row r="8" s="216" customFormat="1" spans="1:9">
      <c r="A8" s="217"/>
      <c r="B8" s="217"/>
      <c r="C8" s="217"/>
      <c r="D8" s="217"/>
      <c r="E8" s="217"/>
      <c r="F8" s="217"/>
      <c r="G8" s="217"/>
      <c r="H8" s="217"/>
      <c r="I8" s="217"/>
    </row>
    <row r="9" s="216" customFormat="1" spans="1:9">
      <c r="A9" s="217"/>
      <c r="B9" s="217"/>
      <c r="C9" s="217"/>
      <c r="D9" s="217"/>
      <c r="E9" s="217"/>
      <c r="F9" s="217"/>
      <c r="G9" s="217"/>
      <c r="H9" s="217"/>
      <c r="I9" s="217"/>
    </row>
    <row r="10" s="216" customFormat="1" spans="1:9">
      <c r="A10" s="217"/>
      <c r="B10" s="217"/>
      <c r="C10" s="217"/>
      <c r="D10" s="217"/>
      <c r="E10" s="217"/>
      <c r="F10" s="217"/>
      <c r="G10" s="217"/>
      <c r="H10" s="217"/>
      <c r="I10" s="217"/>
    </row>
    <row r="11" s="216" customFormat="1" spans="1:9">
      <c r="A11" s="217"/>
      <c r="B11" s="217"/>
      <c r="C11" s="217"/>
      <c r="D11" s="217"/>
      <c r="E11" s="217"/>
      <c r="F11" s="217"/>
      <c r="G11" s="217"/>
      <c r="H11" s="217"/>
      <c r="I11" s="217"/>
    </row>
    <row r="12" s="216" customFormat="1" spans="1:9">
      <c r="A12" s="217"/>
      <c r="B12" s="217"/>
      <c r="C12" s="217"/>
      <c r="D12" s="217"/>
      <c r="E12" s="217"/>
      <c r="F12" s="217"/>
      <c r="G12" s="217"/>
      <c r="H12" s="217"/>
      <c r="I12" s="217"/>
    </row>
    <row r="13" s="216" customFormat="1" spans="1:9">
      <c r="A13" s="217"/>
      <c r="B13" s="217"/>
      <c r="C13" s="217"/>
      <c r="D13" s="217"/>
      <c r="E13" s="217"/>
      <c r="F13" s="217"/>
      <c r="G13" s="217"/>
      <c r="H13" s="217"/>
      <c r="I13" s="217"/>
    </row>
    <row r="14" s="216" customFormat="1" spans="1:9">
      <c r="A14" s="217"/>
      <c r="B14" s="217"/>
      <c r="C14" s="217"/>
      <c r="D14" s="217"/>
      <c r="E14" s="217"/>
      <c r="F14" s="217"/>
      <c r="G14" s="217"/>
      <c r="H14" s="217"/>
      <c r="I14" s="217"/>
    </row>
    <row r="15" s="216" customFormat="1" spans="1:9">
      <c r="A15" s="217"/>
      <c r="B15" s="217"/>
      <c r="C15" s="217"/>
      <c r="D15" s="217"/>
      <c r="E15" s="217"/>
      <c r="F15" s="217"/>
      <c r="G15" s="217"/>
      <c r="H15" s="217"/>
      <c r="I15" s="217"/>
    </row>
    <row r="16" s="216" customFormat="1" spans="1:9">
      <c r="A16" s="217"/>
      <c r="B16" s="217"/>
      <c r="C16" s="217"/>
      <c r="D16" s="217"/>
      <c r="E16" s="217"/>
      <c r="F16" s="217"/>
      <c r="G16" s="217"/>
      <c r="H16" s="217"/>
      <c r="I16" s="217"/>
    </row>
    <row r="17" s="216" customFormat="1" spans="1:9">
      <c r="A17" s="217"/>
      <c r="B17" s="217"/>
      <c r="C17" s="217"/>
      <c r="D17" s="217"/>
      <c r="E17" s="217"/>
      <c r="F17" s="217"/>
      <c r="G17" s="217"/>
      <c r="H17" s="217"/>
      <c r="I17" s="217"/>
    </row>
    <row r="18" s="216" customFormat="1" spans="1:9">
      <c r="A18" s="217"/>
      <c r="B18" s="217"/>
      <c r="C18" s="217"/>
      <c r="D18" s="217"/>
      <c r="E18" s="217"/>
      <c r="F18" s="217"/>
      <c r="G18" s="217"/>
      <c r="H18" s="217"/>
      <c r="I18" s="217"/>
    </row>
    <row r="19" s="216" customFormat="1" spans="1:9">
      <c r="A19" s="217"/>
      <c r="B19" s="217" t="s">
        <v>175</v>
      </c>
      <c r="C19" s="217"/>
      <c r="D19" s="217"/>
      <c r="E19" s="234">
        <v>0</v>
      </c>
      <c r="F19" s="217"/>
      <c r="G19" s="217"/>
      <c r="H19" s="217"/>
      <c r="I19" s="234">
        <v>0</v>
      </c>
    </row>
    <row r="20" spans="1:9">
      <c r="A20" s="59" t="e">
        <f>其他流动资产!A22</f>
        <v>#REF!</v>
      </c>
      <c r="B20" s="59"/>
      <c r="C20" s="59"/>
      <c r="D20" s="59"/>
      <c r="E20" s="59"/>
      <c r="F20" s="59"/>
      <c r="G20" s="59"/>
      <c r="H20" s="59"/>
      <c r="I20" s="59"/>
    </row>
    <row r="21" spans="1:1">
      <c r="A21" s="59" t="e">
        <f>其他流动资产!A23</f>
        <v>#REF!</v>
      </c>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D19" sqref="D19"/>
    </sheetView>
  </sheetViews>
  <sheetFormatPr defaultColWidth="11" defaultRowHeight="15.5"/>
  <sheetData>
    <row r="1" ht="23" spans="1:9">
      <c r="A1" s="226" t="s">
        <v>275</v>
      </c>
      <c r="B1" s="226"/>
      <c r="C1" s="226"/>
      <c r="D1" s="226"/>
      <c r="E1" s="226"/>
      <c r="F1" s="226"/>
      <c r="G1" s="226"/>
      <c r="H1" s="226"/>
      <c r="I1" s="226"/>
    </row>
    <row r="2" spans="1:9">
      <c r="A2" s="227" t="e">
        <f>债权投资!A2</f>
        <v>#REF!</v>
      </c>
      <c r="B2" s="227"/>
      <c r="C2" s="227"/>
      <c r="D2" s="227"/>
      <c r="E2" s="227"/>
      <c r="F2" s="227"/>
      <c r="G2" s="227"/>
      <c r="H2" s="227"/>
      <c r="I2" s="227"/>
    </row>
    <row r="3" spans="1:9">
      <c r="A3" s="2" t="e">
        <f>债权投资!A3</f>
        <v>#REF!</v>
      </c>
      <c r="B3" s="2"/>
      <c r="C3" s="2"/>
      <c r="D3" s="2"/>
      <c r="E3" s="2"/>
      <c r="F3" s="2"/>
      <c r="G3" s="2"/>
      <c r="H3" s="2"/>
      <c r="I3" s="6" t="s">
        <v>1</v>
      </c>
    </row>
    <row r="4" spans="1:9">
      <c r="A4" s="7" t="s">
        <v>3</v>
      </c>
      <c r="B4" s="7" t="s">
        <v>133</v>
      </c>
      <c r="C4" s="7" t="s">
        <v>273</v>
      </c>
      <c r="D4" s="7" t="s">
        <v>135</v>
      </c>
      <c r="E4" s="71" t="s">
        <v>274</v>
      </c>
      <c r="F4" s="7" t="s">
        <v>91</v>
      </c>
      <c r="G4" s="7" t="s">
        <v>92</v>
      </c>
      <c r="H4" s="7" t="s">
        <v>116</v>
      </c>
      <c r="I4" s="7" t="s">
        <v>6</v>
      </c>
    </row>
    <row r="5" spans="1:9">
      <c r="A5" s="228"/>
      <c r="B5" s="228"/>
      <c r="C5" s="228"/>
      <c r="D5" s="228"/>
      <c r="E5" s="229"/>
      <c r="F5" s="229"/>
      <c r="G5" s="230"/>
      <c r="H5" s="230"/>
      <c r="I5" s="230"/>
    </row>
    <row r="6" spans="1:9">
      <c r="A6" s="228"/>
      <c r="B6" s="228"/>
      <c r="C6" s="228"/>
      <c r="D6" s="228"/>
      <c r="E6" s="228"/>
      <c r="F6" s="228"/>
      <c r="G6" s="228"/>
      <c r="H6" s="228"/>
      <c r="I6" s="228"/>
    </row>
    <row r="7" spans="1:9">
      <c r="A7" s="228"/>
      <c r="B7" s="228"/>
      <c r="C7" s="228"/>
      <c r="D7" s="228"/>
      <c r="E7" s="228"/>
      <c r="F7" s="228"/>
      <c r="G7" s="228"/>
      <c r="H7" s="228"/>
      <c r="I7" s="228"/>
    </row>
    <row r="8" spans="1:9">
      <c r="A8" s="228"/>
      <c r="B8" s="228"/>
      <c r="C8" s="228"/>
      <c r="D8" s="228"/>
      <c r="E8" s="228"/>
      <c r="F8" s="228"/>
      <c r="G8" s="228"/>
      <c r="H8" s="228"/>
      <c r="I8" s="228"/>
    </row>
    <row r="9" spans="1:9">
      <c r="A9" s="228"/>
      <c r="B9" s="228"/>
      <c r="C9" s="228"/>
      <c r="D9" s="228"/>
      <c r="E9" s="228"/>
      <c r="F9" s="228"/>
      <c r="G9" s="228"/>
      <c r="H9" s="228"/>
      <c r="I9" s="228"/>
    </row>
    <row r="10" spans="1:9">
      <c r="A10" s="228"/>
      <c r="B10" s="228"/>
      <c r="C10" s="228"/>
      <c r="D10" s="228"/>
      <c r="E10" s="228"/>
      <c r="F10" s="228"/>
      <c r="G10" s="228"/>
      <c r="H10" s="228"/>
      <c r="I10" s="228"/>
    </row>
    <row r="11" spans="1:9">
      <c r="A11" s="228"/>
      <c r="B11" s="228"/>
      <c r="C11" s="228"/>
      <c r="D11" s="228"/>
      <c r="E11" s="228"/>
      <c r="F11" s="228"/>
      <c r="G11" s="228"/>
      <c r="H11" s="228"/>
      <c r="I11" s="228"/>
    </row>
    <row r="12" spans="1:9">
      <c r="A12" s="228"/>
      <c r="B12" s="228"/>
      <c r="C12" s="228"/>
      <c r="D12" s="228"/>
      <c r="E12" s="228"/>
      <c r="F12" s="228"/>
      <c r="G12" s="228"/>
      <c r="H12" s="228"/>
      <c r="I12" s="228"/>
    </row>
    <row r="13" spans="1:9">
      <c r="A13" s="228"/>
      <c r="B13" s="228"/>
      <c r="C13" s="228"/>
      <c r="D13" s="228"/>
      <c r="E13" s="228"/>
      <c r="F13" s="228"/>
      <c r="G13" s="228"/>
      <c r="H13" s="228"/>
      <c r="I13" s="228"/>
    </row>
    <row r="14" spans="1:9">
      <c r="A14" s="228"/>
      <c r="B14" s="228"/>
      <c r="C14" s="228"/>
      <c r="D14" s="228"/>
      <c r="E14" s="228"/>
      <c r="F14" s="228"/>
      <c r="G14" s="228"/>
      <c r="H14" s="228"/>
      <c r="I14" s="228"/>
    </row>
    <row r="15" spans="1:9">
      <c r="A15" s="228"/>
      <c r="B15" s="228"/>
      <c r="C15" s="228"/>
      <c r="D15" s="228"/>
      <c r="E15" s="228"/>
      <c r="F15" s="228"/>
      <c r="G15" s="228"/>
      <c r="H15" s="228"/>
      <c r="I15" s="228"/>
    </row>
    <row r="16" spans="1:9">
      <c r="A16" s="228"/>
      <c r="B16" s="228"/>
      <c r="C16" s="228"/>
      <c r="D16" s="228"/>
      <c r="E16" s="228"/>
      <c r="F16" s="228"/>
      <c r="G16" s="228"/>
      <c r="H16" s="228"/>
      <c r="I16" s="228"/>
    </row>
    <row r="17" spans="1:9">
      <c r="A17" s="228"/>
      <c r="B17" s="228"/>
      <c r="C17" s="228"/>
      <c r="D17" s="228"/>
      <c r="E17" s="228"/>
      <c r="F17" s="228"/>
      <c r="G17" s="228"/>
      <c r="H17" s="228"/>
      <c r="I17" s="228"/>
    </row>
    <row r="18" spans="1:9">
      <c r="A18" s="228"/>
      <c r="B18" s="228"/>
      <c r="C18" s="228"/>
      <c r="D18" s="228"/>
      <c r="E18" s="228"/>
      <c r="F18" s="228"/>
      <c r="G18" s="228"/>
      <c r="H18" s="228"/>
      <c r="I18" s="228"/>
    </row>
    <row r="19" spans="1:9">
      <c r="A19" s="228"/>
      <c r="B19" s="231" t="s">
        <v>175</v>
      </c>
      <c r="C19" s="228"/>
      <c r="D19" s="228"/>
      <c r="E19" s="228"/>
      <c r="F19" s="228"/>
      <c r="G19" s="228"/>
      <c r="H19" s="228"/>
      <c r="I19" s="228"/>
    </row>
    <row r="20" spans="1:9">
      <c r="A20" s="232" t="e">
        <f>债权投资!A20</f>
        <v>#REF!</v>
      </c>
      <c r="B20" s="232"/>
      <c r="C20" s="232"/>
      <c r="D20" s="232"/>
      <c r="E20" s="232"/>
      <c r="F20" s="232"/>
      <c r="G20" s="232"/>
      <c r="H20" s="232"/>
      <c r="I20" s="232"/>
    </row>
    <row r="21" spans="1:1">
      <c r="A21" s="232" t="e">
        <f>债权投资!A21</f>
        <v>#REF!</v>
      </c>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view="pageBreakPreview" zoomScaleNormal="100" workbookViewId="0">
      <selection activeCell="D19" sqref="D19"/>
    </sheetView>
  </sheetViews>
  <sheetFormatPr defaultColWidth="9" defaultRowHeight="15.75" customHeight="1" outlineLevelCol="7"/>
  <cols>
    <col min="1" max="1" width="7.5" style="4" customWidth="1"/>
    <col min="2" max="2" width="19.5" style="4" customWidth="1"/>
    <col min="3" max="3" width="17.125" style="4" customWidth="1"/>
    <col min="4" max="4" width="15.375" style="4" customWidth="1"/>
    <col min="5" max="6" width="19.625" style="4" customWidth="1"/>
    <col min="7" max="7" width="9.625" style="4" customWidth="1"/>
    <col min="8" max="8" width="21.625" style="4" customWidth="1"/>
    <col min="9" max="16384" width="9" style="4"/>
  </cols>
  <sheetData>
    <row r="1" s="1" customFormat="1" ht="24.95" customHeight="1" spans="1:8">
      <c r="A1" s="5" t="s">
        <v>276</v>
      </c>
      <c r="B1" s="5"/>
      <c r="C1" s="5"/>
      <c r="D1" s="5"/>
      <c r="E1" s="5"/>
      <c r="F1" s="5"/>
      <c r="G1" s="5"/>
      <c r="H1" s="5"/>
    </row>
    <row r="2" s="2" customFormat="1" ht="20.1" customHeight="1" spans="1:8">
      <c r="A2" s="3" t="e">
        <f>CONCATENATE(#REF!,#REF!,#REF!,#REF!,#REF!,#REF!,#REF!)</f>
        <v>#REF!</v>
      </c>
      <c r="B2" s="3"/>
      <c r="C2" s="3"/>
      <c r="D2" s="3"/>
      <c r="E2" s="3"/>
      <c r="F2" s="3"/>
      <c r="G2" s="3"/>
      <c r="H2" s="3"/>
    </row>
    <row r="3" s="2" customFormat="1" ht="20.1" customHeight="1" spans="1:8">
      <c r="A3" s="2" t="e">
        <f>#REF!&amp;#REF!</f>
        <v>#REF!</v>
      </c>
      <c r="H3" s="6" t="s">
        <v>1</v>
      </c>
    </row>
    <row r="4" s="3" customFormat="1" ht="24.95" customHeight="1" spans="1:8">
      <c r="A4" s="7" t="s">
        <v>3</v>
      </c>
      <c r="B4" s="7" t="s">
        <v>160</v>
      </c>
      <c r="C4" s="7" t="s">
        <v>161</v>
      </c>
      <c r="D4" s="7" t="s">
        <v>162</v>
      </c>
      <c r="E4" s="7" t="s">
        <v>91</v>
      </c>
      <c r="F4" s="7" t="s">
        <v>92</v>
      </c>
      <c r="G4" s="7" t="s">
        <v>116</v>
      </c>
      <c r="H4" s="7" t="s">
        <v>6</v>
      </c>
    </row>
    <row r="5" s="2" customFormat="1" ht="20.1" customHeight="1" spans="1:8">
      <c r="A5" s="7"/>
      <c r="B5" s="8"/>
      <c r="C5" s="7"/>
      <c r="D5" s="9"/>
      <c r="E5" s="10"/>
      <c r="F5" s="10"/>
      <c r="G5" s="10" t="str">
        <f t="shared" ref="G5:G21" si="0">IF(E5=0,"",(F5-E5)/E5*100)</f>
        <v/>
      </c>
      <c r="H5" s="11"/>
    </row>
    <row r="6" s="2" customFormat="1" ht="20.1" customHeight="1" spans="1:8">
      <c r="A6" s="7"/>
      <c r="B6" s="8"/>
      <c r="C6" s="7"/>
      <c r="D6" s="9"/>
      <c r="E6" s="10"/>
      <c r="F6" s="10"/>
      <c r="G6" s="10" t="str">
        <f t="shared" si="0"/>
        <v/>
      </c>
      <c r="H6" s="11"/>
    </row>
    <row r="7" s="2" customFormat="1" ht="20.1" customHeight="1" spans="1:8">
      <c r="A7" s="7"/>
      <c r="B7" s="8"/>
      <c r="C7" s="7"/>
      <c r="D7" s="9"/>
      <c r="E7" s="10"/>
      <c r="F7" s="10"/>
      <c r="G7" s="10" t="str">
        <f t="shared" si="0"/>
        <v/>
      </c>
      <c r="H7" s="11"/>
    </row>
    <row r="8" s="2" customFormat="1" ht="20.1" customHeight="1" spans="1:8">
      <c r="A8" s="7"/>
      <c r="B8" s="8"/>
      <c r="C8" s="7"/>
      <c r="D8" s="9"/>
      <c r="E8" s="10"/>
      <c r="F8" s="10"/>
      <c r="G8" s="10" t="str">
        <f t="shared" si="0"/>
        <v/>
      </c>
      <c r="H8" s="11"/>
    </row>
    <row r="9" s="2" customFormat="1" ht="20.1" customHeight="1" spans="1:8">
      <c r="A9" s="7"/>
      <c r="B9" s="8"/>
      <c r="C9" s="7"/>
      <c r="D9" s="9"/>
      <c r="E9" s="10"/>
      <c r="F9" s="10"/>
      <c r="G9" s="10" t="str">
        <f t="shared" si="0"/>
        <v/>
      </c>
      <c r="H9" s="11"/>
    </row>
    <row r="10" s="2" customFormat="1" ht="20.1" customHeight="1" spans="1:8">
      <c r="A10" s="7"/>
      <c r="B10" s="8"/>
      <c r="C10" s="7"/>
      <c r="D10" s="9"/>
      <c r="E10" s="10"/>
      <c r="F10" s="10"/>
      <c r="G10" s="10" t="str">
        <f t="shared" si="0"/>
        <v/>
      </c>
      <c r="H10" s="11"/>
    </row>
    <row r="11" s="2" customFormat="1" ht="20.1" customHeight="1" spans="1:8">
      <c r="A11" s="7"/>
      <c r="B11" s="8"/>
      <c r="C11" s="7"/>
      <c r="D11" s="9"/>
      <c r="E11" s="10"/>
      <c r="F11" s="10"/>
      <c r="G11" s="10" t="str">
        <f t="shared" si="0"/>
        <v/>
      </c>
      <c r="H11" s="11"/>
    </row>
    <row r="12" s="2" customFormat="1" ht="20.1" customHeight="1" spans="1:8">
      <c r="A12" s="7"/>
      <c r="B12" s="8"/>
      <c r="C12" s="7"/>
      <c r="D12" s="9"/>
      <c r="E12" s="10"/>
      <c r="F12" s="10"/>
      <c r="G12" s="10" t="str">
        <f t="shared" si="0"/>
        <v/>
      </c>
      <c r="H12" s="11"/>
    </row>
    <row r="13" s="2" customFormat="1" ht="20.1" customHeight="1" spans="1:8">
      <c r="A13" s="7"/>
      <c r="B13" s="8"/>
      <c r="C13" s="7"/>
      <c r="D13" s="9"/>
      <c r="E13" s="10"/>
      <c r="F13" s="10"/>
      <c r="G13" s="10" t="str">
        <f t="shared" si="0"/>
        <v/>
      </c>
      <c r="H13" s="11"/>
    </row>
    <row r="14" s="2" customFormat="1" ht="20.1" customHeight="1" spans="1:8">
      <c r="A14" s="7"/>
      <c r="B14" s="8"/>
      <c r="C14" s="7"/>
      <c r="D14" s="9"/>
      <c r="E14" s="10"/>
      <c r="F14" s="10"/>
      <c r="G14" s="10" t="str">
        <f t="shared" si="0"/>
        <v/>
      </c>
      <c r="H14" s="11"/>
    </row>
    <row r="15" s="2" customFormat="1" ht="20.1" customHeight="1" spans="1:8">
      <c r="A15" s="7"/>
      <c r="B15" s="8"/>
      <c r="C15" s="7"/>
      <c r="D15" s="9"/>
      <c r="E15" s="10"/>
      <c r="F15" s="10"/>
      <c r="G15" s="10" t="str">
        <f t="shared" si="0"/>
        <v/>
      </c>
      <c r="H15" s="11"/>
    </row>
    <row r="16" s="2" customFormat="1" ht="20.1" customHeight="1" spans="1:8">
      <c r="A16" s="7"/>
      <c r="B16" s="8"/>
      <c r="C16" s="7"/>
      <c r="D16" s="9"/>
      <c r="E16" s="10"/>
      <c r="F16" s="10"/>
      <c r="G16" s="10" t="str">
        <f t="shared" si="0"/>
        <v/>
      </c>
      <c r="H16" s="11"/>
    </row>
    <row r="17" s="2" customFormat="1" ht="20.1" customHeight="1" spans="1:8">
      <c r="A17" s="7"/>
      <c r="B17" s="8"/>
      <c r="C17" s="7"/>
      <c r="D17" s="9"/>
      <c r="E17" s="10"/>
      <c r="F17" s="10"/>
      <c r="G17" s="10" t="str">
        <f t="shared" si="0"/>
        <v/>
      </c>
      <c r="H17" s="49"/>
    </row>
    <row r="18" s="2" customFormat="1" ht="20.1" customHeight="1" spans="1:8">
      <c r="A18" s="13" t="s">
        <v>158</v>
      </c>
      <c r="B18" s="14"/>
      <c r="C18" s="7"/>
      <c r="D18" s="9"/>
      <c r="E18" s="10">
        <f>SUM(E5:E17)</f>
        <v>0</v>
      </c>
      <c r="F18" s="10">
        <f>SUM(F5:F17)</f>
        <v>0</v>
      </c>
      <c r="G18" s="10" t="str">
        <f t="shared" si="0"/>
        <v/>
      </c>
      <c r="H18" s="11"/>
    </row>
    <row r="19" s="2" customFormat="1" ht="20.1" customHeight="1" spans="1:8">
      <c r="A19" s="13" t="s">
        <v>164</v>
      </c>
      <c r="B19" s="14"/>
      <c r="C19" s="7"/>
      <c r="D19" s="9"/>
      <c r="E19" s="10"/>
      <c r="F19" s="10"/>
      <c r="G19" s="10"/>
      <c r="H19" s="11"/>
    </row>
    <row r="20" s="2" customFormat="1" ht="20.1" customHeight="1" spans="1:8">
      <c r="A20" s="13" t="s">
        <v>165</v>
      </c>
      <c r="B20" s="14"/>
      <c r="C20" s="7"/>
      <c r="D20" s="9"/>
      <c r="E20" s="10"/>
      <c r="F20" s="10"/>
      <c r="G20" s="10" t="str">
        <f t="shared" si="0"/>
        <v/>
      </c>
      <c r="H20" s="11"/>
    </row>
    <row r="21" s="2" customFormat="1" ht="20.1" customHeight="1" spans="1:8">
      <c r="A21" s="13" t="s">
        <v>166</v>
      </c>
      <c r="B21" s="14"/>
      <c r="C21" s="11"/>
      <c r="D21" s="9"/>
      <c r="E21" s="12">
        <f>E18-E19-E20</f>
        <v>0</v>
      </c>
      <c r="F21" s="10">
        <f>F18-F19-F20</f>
        <v>0</v>
      </c>
      <c r="G21" s="10" t="str">
        <f t="shared" si="0"/>
        <v/>
      </c>
      <c r="H21" s="11"/>
    </row>
    <row r="22" s="2" customFormat="1" customHeight="1" spans="1:1">
      <c r="A22" s="15" t="e">
        <f>其他债权投资!A20</f>
        <v>#REF!</v>
      </c>
    </row>
    <row r="23" s="2" customFormat="1" customHeight="1" spans="1:1">
      <c r="A23" s="15" t="e">
        <f>CONCATENATE(#REF!,#REF!,#REF!,#REF!,#REF!,#REF!,#REF!)</f>
        <v>#REF!</v>
      </c>
    </row>
    <row r="24" customHeight="1" spans="2:3">
      <c r="B24" s="223" t="s">
        <v>167</v>
      </c>
      <c r="C24" s="224" t="s">
        <v>168</v>
      </c>
    </row>
    <row r="25" customHeight="1" spans="2:3">
      <c r="B25" s="225" t="s">
        <v>169</v>
      </c>
      <c r="C25" s="4" t="s">
        <v>170</v>
      </c>
    </row>
    <row r="26" customHeight="1" spans="3:3">
      <c r="C26" s="4" t="s">
        <v>171</v>
      </c>
    </row>
    <row r="27" customHeight="1" spans="3:3">
      <c r="C27" s="4" t="s">
        <v>179</v>
      </c>
    </row>
    <row r="28" customHeight="1" spans="3:3">
      <c r="C28" s="4" t="s">
        <v>173</v>
      </c>
    </row>
  </sheetData>
  <mergeCells count="6">
    <mergeCell ref="A1:H1"/>
    <mergeCell ref="A2:H2"/>
    <mergeCell ref="A18:B18"/>
    <mergeCell ref="A19:B19"/>
    <mergeCell ref="A20:B20"/>
    <mergeCell ref="A21:B21"/>
  </mergeCells>
  <printOptions horizontalCentered="1"/>
  <pageMargins left="0.62992125984252" right="0.62992125984252" top="0.708661417322835" bottom="0.590551181102362" header="1.02362204724409" footer="0.511811023622047"/>
  <pageSetup paperSize="9" scale="96"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pageSetUpPr fitToPage="1"/>
  </sheetPr>
  <dimension ref="A1:L24"/>
  <sheetViews>
    <sheetView view="pageBreakPreview" zoomScaleNormal="100" workbookViewId="0">
      <selection activeCell="D19" sqref="D19"/>
    </sheetView>
  </sheetViews>
  <sheetFormatPr defaultColWidth="9" defaultRowHeight="15.75" customHeight="1"/>
  <cols>
    <col min="1" max="1" width="4.625" style="4" customWidth="1"/>
    <col min="2" max="2" width="17.125" style="4" customWidth="1"/>
    <col min="3" max="3" width="8.125" style="4" customWidth="1"/>
    <col min="4" max="4" width="10.625" style="4" customWidth="1"/>
    <col min="5" max="6" width="9.375" style="4" customWidth="1"/>
    <col min="7" max="8" width="15" style="4" customWidth="1"/>
    <col min="9" max="9" width="11.625" style="4" customWidth="1"/>
    <col min="10" max="10" width="22.625" style="4" customWidth="1"/>
    <col min="11" max="16384" width="9" style="4"/>
  </cols>
  <sheetData>
    <row r="1" s="1" customFormat="1" ht="24.95" customHeight="1" spans="1:10">
      <c r="A1" s="5" t="s">
        <v>277</v>
      </c>
      <c r="B1" s="5"/>
      <c r="C1" s="5"/>
      <c r="D1" s="5"/>
      <c r="E1" s="5"/>
      <c r="F1" s="5"/>
      <c r="G1" s="5"/>
      <c r="H1" s="5"/>
      <c r="I1" s="5"/>
      <c r="J1" s="5"/>
    </row>
    <row r="2" s="2" customFormat="1" ht="20.1" customHeight="1" spans="1:12">
      <c r="A2" s="3" t="e">
        <f>CONCATENATE(#REF!,#REF!,#REF!,#REF!,#REF!,#REF!,#REF!)</f>
        <v>#REF!</v>
      </c>
      <c r="B2" s="3"/>
      <c r="C2" s="3"/>
      <c r="D2" s="3"/>
      <c r="E2" s="3"/>
      <c r="F2" s="3"/>
      <c r="G2" s="3"/>
      <c r="H2" s="3"/>
      <c r="I2" s="3"/>
      <c r="J2" s="3"/>
      <c r="K2" s="3"/>
      <c r="L2" s="3"/>
    </row>
    <row r="3" s="2" customFormat="1" ht="20.1" customHeight="1" spans="1:10">
      <c r="A3" s="2" t="e">
        <f>#REF!&amp;#REF!</f>
        <v>#REF!</v>
      </c>
      <c r="J3" s="6" t="s">
        <v>1</v>
      </c>
    </row>
    <row r="4" s="3" customFormat="1" ht="24.95" customHeight="1" spans="1:10">
      <c r="A4" s="7" t="s">
        <v>3</v>
      </c>
      <c r="B4" s="7" t="s">
        <v>133</v>
      </c>
      <c r="C4" s="7" t="s">
        <v>135</v>
      </c>
      <c r="D4" s="7" t="s">
        <v>278</v>
      </c>
      <c r="E4" s="7" t="s">
        <v>279</v>
      </c>
      <c r="F4" s="7" t="s">
        <v>280</v>
      </c>
      <c r="G4" s="7" t="s">
        <v>91</v>
      </c>
      <c r="H4" s="7" t="s">
        <v>92</v>
      </c>
      <c r="I4" s="7" t="s">
        <v>116</v>
      </c>
      <c r="J4" s="7" t="s">
        <v>6</v>
      </c>
    </row>
    <row r="5" s="2" customFormat="1" ht="20.1" customHeight="1" spans="1:10">
      <c r="A5" s="7"/>
      <c r="B5" s="8"/>
      <c r="C5" s="9"/>
      <c r="D5" s="7"/>
      <c r="E5" s="7"/>
      <c r="F5" s="7"/>
      <c r="G5" s="10"/>
      <c r="H5" s="10"/>
      <c r="I5" s="10" t="str">
        <f t="shared" ref="I5:I22" si="0">IF(G5=0,"",(H5-G5)/G5*100)</f>
        <v/>
      </c>
      <c r="J5" s="11"/>
    </row>
    <row r="6" s="2" customFormat="1" ht="20.1" customHeight="1" spans="1:10">
      <c r="A6" s="7"/>
      <c r="B6" s="8"/>
      <c r="C6" s="9"/>
      <c r="D6" s="7"/>
      <c r="E6" s="7"/>
      <c r="F6" s="7"/>
      <c r="G6" s="10"/>
      <c r="H6" s="10"/>
      <c r="I6" s="10" t="str">
        <f t="shared" si="0"/>
        <v/>
      </c>
      <c r="J6" s="11"/>
    </row>
    <row r="7" s="2" customFormat="1" ht="20.1" customHeight="1" spans="1:10">
      <c r="A7" s="7"/>
      <c r="B7" s="8"/>
      <c r="C7" s="9"/>
      <c r="D7" s="7"/>
      <c r="E7" s="7"/>
      <c r="F7" s="7"/>
      <c r="G7" s="10"/>
      <c r="H7" s="10"/>
      <c r="I7" s="10" t="str">
        <f t="shared" si="0"/>
        <v/>
      </c>
      <c r="J7" s="11"/>
    </row>
    <row r="8" s="2" customFormat="1" ht="20.1" customHeight="1" spans="1:10">
      <c r="A8" s="7"/>
      <c r="B8" s="8"/>
      <c r="C8" s="9"/>
      <c r="D8" s="7"/>
      <c r="E8" s="7"/>
      <c r="F8" s="7"/>
      <c r="G8" s="10"/>
      <c r="H8" s="10"/>
      <c r="I8" s="10" t="str">
        <f t="shared" si="0"/>
        <v/>
      </c>
      <c r="J8" s="11"/>
    </row>
    <row r="9" s="2" customFormat="1" ht="20.1" customHeight="1" spans="1:10">
      <c r="A9" s="7"/>
      <c r="B9" s="8"/>
      <c r="C9" s="9"/>
      <c r="D9" s="7"/>
      <c r="E9" s="7"/>
      <c r="F9" s="7"/>
      <c r="G9" s="10"/>
      <c r="H9" s="10"/>
      <c r="I9" s="10" t="str">
        <f t="shared" si="0"/>
        <v/>
      </c>
      <c r="J9" s="11"/>
    </row>
    <row r="10" s="2" customFormat="1" ht="20.1" customHeight="1" spans="1:10">
      <c r="A10" s="7"/>
      <c r="B10" s="8"/>
      <c r="C10" s="9"/>
      <c r="D10" s="7"/>
      <c r="E10" s="7"/>
      <c r="F10" s="7"/>
      <c r="G10" s="10"/>
      <c r="H10" s="10"/>
      <c r="I10" s="10" t="str">
        <f t="shared" si="0"/>
        <v/>
      </c>
      <c r="J10" s="11"/>
    </row>
    <row r="11" s="2" customFormat="1" ht="20.1" customHeight="1" spans="1:10">
      <c r="A11" s="7"/>
      <c r="B11" s="8"/>
      <c r="C11" s="9"/>
      <c r="D11" s="7"/>
      <c r="E11" s="7"/>
      <c r="F11" s="7"/>
      <c r="G11" s="10"/>
      <c r="H11" s="10"/>
      <c r="I11" s="10" t="str">
        <f t="shared" si="0"/>
        <v/>
      </c>
      <c r="J11" s="11"/>
    </row>
    <row r="12" s="2" customFormat="1" ht="20.1" customHeight="1" spans="1:10">
      <c r="A12" s="7"/>
      <c r="B12" s="8"/>
      <c r="C12" s="9"/>
      <c r="D12" s="7"/>
      <c r="E12" s="7"/>
      <c r="F12" s="7"/>
      <c r="G12" s="10"/>
      <c r="H12" s="10"/>
      <c r="I12" s="10" t="str">
        <f t="shared" si="0"/>
        <v/>
      </c>
      <c r="J12" s="11"/>
    </row>
    <row r="13" s="2" customFormat="1" ht="20.1" customHeight="1" spans="1:10">
      <c r="A13" s="7"/>
      <c r="B13" s="8"/>
      <c r="C13" s="9"/>
      <c r="D13" s="7"/>
      <c r="E13" s="7"/>
      <c r="F13" s="7"/>
      <c r="G13" s="10"/>
      <c r="H13" s="10"/>
      <c r="I13" s="10" t="str">
        <f t="shared" si="0"/>
        <v/>
      </c>
      <c r="J13" s="11"/>
    </row>
    <row r="14" s="2" customFormat="1" ht="20.1" customHeight="1" spans="1:10">
      <c r="A14" s="7"/>
      <c r="B14" s="8"/>
      <c r="C14" s="9"/>
      <c r="D14" s="7"/>
      <c r="E14" s="7"/>
      <c r="F14" s="7"/>
      <c r="G14" s="10"/>
      <c r="H14" s="10"/>
      <c r="I14" s="10" t="str">
        <f t="shared" si="0"/>
        <v/>
      </c>
      <c r="J14" s="11"/>
    </row>
    <row r="15" s="2" customFormat="1" ht="20.1" customHeight="1" spans="1:10">
      <c r="A15" s="7"/>
      <c r="B15" s="8"/>
      <c r="C15" s="9"/>
      <c r="D15" s="7"/>
      <c r="E15" s="7"/>
      <c r="F15" s="7"/>
      <c r="G15" s="10"/>
      <c r="H15" s="10"/>
      <c r="I15" s="10" t="str">
        <f t="shared" si="0"/>
        <v/>
      </c>
      <c r="J15" s="11"/>
    </row>
    <row r="16" s="2" customFormat="1" ht="20.1" customHeight="1" spans="1:10">
      <c r="A16" s="7"/>
      <c r="B16" s="8"/>
      <c r="C16" s="9"/>
      <c r="D16" s="7"/>
      <c r="E16" s="7"/>
      <c r="F16" s="7"/>
      <c r="G16" s="10"/>
      <c r="H16" s="10"/>
      <c r="I16" s="72" t="str">
        <f t="shared" si="0"/>
        <v/>
      </c>
      <c r="J16" s="11"/>
    </row>
    <row r="17" s="2" customFormat="1" ht="20.1" customHeight="1" spans="1:10">
      <c r="A17" s="7"/>
      <c r="B17" s="8"/>
      <c r="C17" s="9"/>
      <c r="D17" s="7"/>
      <c r="E17" s="7"/>
      <c r="F17" s="7"/>
      <c r="G17" s="10"/>
      <c r="H17" s="12"/>
      <c r="I17" s="10" t="str">
        <f t="shared" si="0"/>
        <v/>
      </c>
      <c r="J17" s="222"/>
    </row>
    <row r="18" s="2" customFormat="1" ht="20.1" customHeight="1" spans="1:10">
      <c r="A18" s="7"/>
      <c r="B18" s="8"/>
      <c r="C18" s="9"/>
      <c r="D18" s="7"/>
      <c r="E18" s="7"/>
      <c r="F18" s="7"/>
      <c r="G18" s="10"/>
      <c r="H18" s="10"/>
      <c r="I18" s="47" t="str">
        <f t="shared" si="0"/>
        <v/>
      </c>
      <c r="J18" s="11"/>
    </row>
    <row r="19" s="2" customFormat="1" ht="20.1" customHeight="1" spans="1:10">
      <c r="A19" s="7"/>
      <c r="B19" s="8"/>
      <c r="C19" s="9"/>
      <c r="D19" s="7"/>
      <c r="E19" s="7"/>
      <c r="F19" s="7"/>
      <c r="G19" s="10"/>
      <c r="H19" s="10"/>
      <c r="I19" s="10" t="str">
        <f t="shared" si="0"/>
        <v/>
      </c>
      <c r="J19" s="11"/>
    </row>
    <row r="20" s="2" customFormat="1" ht="20.1" customHeight="1" spans="1:10">
      <c r="A20" s="13" t="s">
        <v>158</v>
      </c>
      <c r="B20" s="14"/>
      <c r="C20" s="7"/>
      <c r="D20" s="9"/>
      <c r="E20" s="9"/>
      <c r="F20" s="9"/>
      <c r="G20" s="10">
        <f>SUM(G5:G19)</f>
        <v>0</v>
      </c>
      <c r="H20" s="10">
        <f>SUM(H5:H19)</f>
        <v>0</v>
      </c>
      <c r="I20" s="10" t="str">
        <f t="shared" si="0"/>
        <v/>
      </c>
      <c r="J20" s="11"/>
    </row>
    <row r="21" s="2" customFormat="1" ht="20.1" customHeight="1" spans="1:10">
      <c r="A21" s="13" t="s">
        <v>281</v>
      </c>
      <c r="B21" s="14"/>
      <c r="C21" s="7"/>
      <c r="D21" s="9"/>
      <c r="E21" s="98"/>
      <c r="F21" s="9"/>
      <c r="G21" s="10"/>
      <c r="H21" s="10"/>
      <c r="I21" s="10"/>
      <c r="J21" s="11"/>
    </row>
    <row r="22" s="2" customFormat="1" ht="20.1" customHeight="1" spans="1:10">
      <c r="A22" s="13" t="s">
        <v>166</v>
      </c>
      <c r="B22" s="14"/>
      <c r="C22" s="7"/>
      <c r="D22" s="9"/>
      <c r="E22" s="9"/>
      <c r="F22" s="9"/>
      <c r="G22" s="10">
        <f>G20-G21</f>
        <v>0</v>
      </c>
      <c r="H22" s="10">
        <f>H20-H21</f>
        <v>0</v>
      </c>
      <c r="I22" s="10" t="str">
        <f t="shared" si="0"/>
        <v/>
      </c>
      <c r="J22" s="11"/>
    </row>
    <row r="23" s="2" customFormat="1" customHeight="1" spans="1:3">
      <c r="A23" s="15" t="e">
        <f>长期应收!A22</f>
        <v>#REF!</v>
      </c>
      <c r="C23" s="221"/>
    </row>
    <row r="24" s="2" customFormat="1" customHeight="1" spans="1:1">
      <c r="A24" s="15" t="e">
        <f>CONCATENATE(#REF!,#REF!,#REF!,#REF!,#REF!,#REF!,#REF!)</f>
        <v>#REF!</v>
      </c>
    </row>
  </sheetData>
  <mergeCells count="5">
    <mergeCell ref="A1:J1"/>
    <mergeCell ref="A2:J2"/>
    <mergeCell ref="A20:B20"/>
    <mergeCell ref="A21:B21"/>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D19" sqref="D19"/>
    </sheetView>
  </sheetViews>
  <sheetFormatPr defaultColWidth="8.875" defaultRowHeight="13"/>
  <cols>
    <col min="1" max="1" width="6.5" style="19" customWidth="1"/>
    <col min="2" max="2" width="14" style="19" customWidth="1"/>
    <col min="3" max="4" width="8.875" style="19"/>
    <col min="5" max="5" width="13.5" style="19" customWidth="1"/>
    <col min="6" max="6" width="8.875" style="19"/>
    <col min="7" max="7" width="11" style="19" customWidth="1"/>
    <col min="8" max="8" width="10.375" style="19" customWidth="1"/>
    <col min="9" max="9" width="17.5" style="19" customWidth="1"/>
    <col min="10" max="16384" width="8.875" style="19"/>
  </cols>
  <sheetData>
    <row r="1" ht="28.5" customHeight="1" spans="1:9">
      <c r="A1" s="20" t="s">
        <v>282</v>
      </c>
      <c r="B1" s="20"/>
      <c r="C1" s="20"/>
      <c r="D1" s="20"/>
      <c r="E1" s="20"/>
      <c r="F1" s="20"/>
      <c r="G1" s="20"/>
      <c r="H1" s="20"/>
      <c r="I1" s="20"/>
    </row>
    <row r="2" spans="1:9">
      <c r="A2" s="50" t="e">
        <f>股权投资!A2</f>
        <v>#REF!</v>
      </c>
      <c r="B2" s="50"/>
      <c r="C2" s="50"/>
      <c r="D2" s="50"/>
      <c r="E2" s="50"/>
      <c r="F2" s="50"/>
      <c r="G2" s="50"/>
      <c r="H2" s="50"/>
      <c r="I2" s="50"/>
    </row>
    <row r="3" s="18" customFormat="1" spans="1:9">
      <c r="A3" s="18" t="e">
        <f>股权投资!A3</f>
        <v>#REF!</v>
      </c>
      <c r="I3" s="18" t="str">
        <f>股权投资!J3</f>
        <v>金额单位：人民币元</v>
      </c>
    </row>
    <row r="4" s="216" customFormat="1" ht="14.25" customHeight="1" spans="1:9">
      <c r="A4" s="23" t="s">
        <v>3</v>
      </c>
      <c r="B4" s="23" t="s">
        <v>133</v>
      </c>
      <c r="C4" s="23" t="s">
        <v>273</v>
      </c>
      <c r="D4" s="23" t="s">
        <v>135</v>
      </c>
      <c r="E4" s="24" t="s">
        <v>274</v>
      </c>
      <c r="F4" s="23" t="s">
        <v>91</v>
      </c>
      <c r="G4" s="23" t="s">
        <v>92</v>
      </c>
      <c r="H4" s="23" t="s">
        <v>116</v>
      </c>
      <c r="I4" s="23" t="s">
        <v>6</v>
      </c>
    </row>
    <row r="5" s="216" customFormat="1" spans="1:9">
      <c r="A5" s="217"/>
      <c r="B5" s="217"/>
      <c r="C5" s="217"/>
      <c r="D5" s="217"/>
      <c r="E5" s="218"/>
      <c r="F5" s="218"/>
      <c r="G5" s="219"/>
      <c r="H5" s="219"/>
      <c r="I5" s="219"/>
    </row>
    <row r="6" s="216" customFormat="1" spans="1:9">
      <c r="A6" s="217"/>
      <c r="B6" s="217"/>
      <c r="C6" s="217"/>
      <c r="D6" s="217"/>
      <c r="E6" s="217"/>
      <c r="F6" s="217"/>
      <c r="G6" s="217"/>
      <c r="H6" s="217"/>
      <c r="I6" s="217"/>
    </row>
    <row r="7" s="216" customFormat="1" spans="1:9">
      <c r="A7" s="217"/>
      <c r="B7" s="217"/>
      <c r="C7" s="217"/>
      <c r="D7" s="217"/>
      <c r="E7" s="217"/>
      <c r="F7" s="217"/>
      <c r="G7" s="217"/>
      <c r="H7" s="217"/>
      <c r="I7" s="217"/>
    </row>
    <row r="8" s="216" customFormat="1" spans="1:9">
      <c r="A8" s="217"/>
      <c r="B8" s="217"/>
      <c r="C8" s="217"/>
      <c r="D8" s="217"/>
      <c r="E8" s="217"/>
      <c r="F8" s="217"/>
      <c r="G8" s="217"/>
      <c r="H8" s="217"/>
      <c r="I8" s="217"/>
    </row>
    <row r="9" s="216" customFormat="1" spans="1:9">
      <c r="A9" s="217"/>
      <c r="B9" s="217"/>
      <c r="C9" s="217"/>
      <c r="D9" s="217"/>
      <c r="E9" s="217"/>
      <c r="F9" s="217"/>
      <c r="G9" s="217"/>
      <c r="H9" s="217"/>
      <c r="I9" s="217"/>
    </row>
    <row r="10" s="216" customFormat="1" spans="1:9">
      <c r="A10" s="217"/>
      <c r="B10" s="217"/>
      <c r="C10" s="217"/>
      <c r="D10" s="217"/>
      <c r="E10" s="217"/>
      <c r="F10" s="217"/>
      <c r="G10" s="217"/>
      <c r="H10" s="217"/>
      <c r="I10" s="217"/>
    </row>
    <row r="11" s="216" customFormat="1" spans="1:9">
      <c r="A11" s="217"/>
      <c r="B11" s="217"/>
      <c r="C11" s="217"/>
      <c r="D11" s="217"/>
      <c r="E11" s="217"/>
      <c r="F11" s="217"/>
      <c r="G11" s="217"/>
      <c r="H11" s="217"/>
      <c r="I11" s="217"/>
    </row>
    <row r="12" s="216" customFormat="1" spans="1:9">
      <c r="A12" s="217"/>
      <c r="B12" s="217"/>
      <c r="C12" s="217"/>
      <c r="D12" s="217"/>
      <c r="E12" s="217"/>
      <c r="F12" s="217"/>
      <c r="G12" s="217"/>
      <c r="H12" s="217"/>
      <c r="I12" s="217"/>
    </row>
    <row r="13" s="216" customFormat="1" spans="1:9">
      <c r="A13" s="217"/>
      <c r="B13" s="217"/>
      <c r="C13" s="217"/>
      <c r="D13" s="217"/>
      <c r="E13" s="217"/>
      <c r="F13" s="217"/>
      <c r="G13" s="217"/>
      <c r="H13" s="217"/>
      <c r="I13" s="217"/>
    </row>
    <row r="14" s="216" customFormat="1" spans="1:9">
      <c r="A14" s="217"/>
      <c r="B14" s="217"/>
      <c r="C14" s="217"/>
      <c r="D14" s="217"/>
      <c r="E14" s="217"/>
      <c r="F14" s="217"/>
      <c r="G14" s="217"/>
      <c r="H14" s="217"/>
      <c r="I14" s="217"/>
    </row>
    <row r="15" s="216" customFormat="1" spans="1:9">
      <c r="A15" s="217"/>
      <c r="B15" s="217"/>
      <c r="C15" s="217"/>
      <c r="D15" s="217"/>
      <c r="E15" s="217"/>
      <c r="F15" s="217"/>
      <c r="G15" s="217"/>
      <c r="H15" s="217"/>
      <c r="I15" s="217"/>
    </row>
    <row r="16" s="216" customFormat="1" spans="1:9">
      <c r="A16" s="217"/>
      <c r="B16" s="217"/>
      <c r="C16" s="217"/>
      <c r="D16" s="217"/>
      <c r="E16" s="217"/>
      <c r="F16" s="217"/>
      <c r="G16" s="217"/>
      <c r="H16" s="217"/>
      <c r="I16" s="217"/>
    </row>
    <row r="17" s="216" customFormat="1" spans="1:9">
      <c r="A17" s="217"/>
      <c r="B17" s="217"/>
      <c r="C17" s="217"/>
      <c r="D17" s="217"/>
      <c r="E17" s="217"/>
      <c r="F17" s="217"/>
      <c r="G17" s="217"/>
      <c r="H17" s="217"/>
      <c r="I17" s="217"/>
    </row>
    <row r="18" s="216" customFormat="1" spans="1:9">
      <c r="A18" s="217"/>
      <c r="B18" s="217"/>
      <c r="C18" s="217"/>
      <c r="D18" s="217"/>
      <c r="E18" s="217"/>
      <c r="F18" s="217"/>
      <c r="G18" s="217"/>
      <c r="H18" s="217"/>
      <c r="I18" s="217"/>
    </row>
    <row r="19" s="216" customFormat="1" spans="1:9">
      <c r="A19" s="217"/>
      <c r="B19" s="220" t="s">
        <v>175</v>
      </c>
      <c r="C19" s="217"/>
      <c r="D19" s="217"/>
      <c r="E19" s="217"/>
      <c r="F19" s="217"/>
      <c r="G19" s="217"/>
      <c r="H19" s="217"/>
      <c r="I19" s="217"/>
    </row>
    <row r="20" spans="1:9">
      <c r="A20" s="59" t="e">
        <f>股权投资!A23</f>
        <v>#REF!</v>
      </c>
      <c r="B20" s="59"/>
      <c r="C20" s="59"/>
      <c r="D20" s="59"/>
      <c r="E20" s="59"/>
      <c r="F20" s="59"/>
      <c r="G20" s="59"/>
      <c r="H20" s="59"/>
      <c r="I20" s="59"/>
    </row>
    <row r="21" spans="1:9">
      <c r="A21" s="59" t="e">
        <f>股权投资!A24</f>
        <v>#REF!</v>
      </c>
      <c r="B21" s="59"/>
      <c r="C21" s="59"/>
      <c r="D21" s="59"/>
      <c r="E21" s="59"/>
      <c r="F21" s="59"/>
      <c r="G21" s="59"/>
      <c r="H21" s="59"/>
      <c r="I21" s="59"/>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L45" sqref="L45"/>
    </sheetView>
  </sheetViews>
  <sheetFormatPr defaultColWidth="8.875" defaultRowHeight="13"/>
  <cols>
    <col min="1" max="1" width="6.5" style="19" customWidth="1"/>
    <col min="2" max="2" width="14" style="19" customWidth="1"/>
    <col min="3" max="4" width="8.875" style="19"/>
    <col min="5" max="5" width="13.5" style="19" customWidth="1"/>
    <col min="6" max="6" width="8.875" style="19"/>
    <col min="7" max="7" width="11" style="19" customWidth="1"/>
    <col min="8" max="8" width="8.875" style="19"/>
    <col min="9" max="9" width="15.625" style="19" customWidth="1"/>
    <col min="10" max="16384" width="8.875" style="19"/>
  </cols>
  <sheetData>
    <row r="1" ht="28.5" customHeight="1" spans="1:9">
      <c r="A1" s="20" t="s">
        <v>283</v>
      </c>
      <c r="B1" s="20"/>
      <c r="C1" s="20"/>
      <c r="D1" s="20"/>
      <c r="E1" s="20"/>
      <c r="F1" s="20"/>
      <c r="G1" s="20"/>
      <c r="H1" s="20"/>
      <c r="I1" s="20"/>
    </row>
    <row r="2" spans="1:9">
      <c r="A2" s="50" t="e">
        <f>其他权益工具投资!A2</f>
        <v>#REF!</v>
      </c>
      <c r="B2" s="50"/>
      <c r="C2" s="50"/>
      <c r="D2" s="50"/>
      <c r="E2" s="50"/>
      <c r="F2" s="50"/>
      <c r="G2" s="50"/>
      <c r="H2" s="50"/>
      <c r="I2" s="50"/>
    </row>
    <row r="3" s="18" customFormat="1" spans="1:9">
      <c r="A3" s="18" t="e">
        <f>其他权益工具投资!A3</f>
        <v>#REF!</v>
      </c>
      <c r="I3" s="18" t="str">
        <f>其他权益工具投资!I3</f>
        <v>金额单位：人民币元</v>
      </c>
    </row>
    <row r="4" s="216" customFormat="1" ht="14.25" customHeight="1" spans="1:9">
      <c r="A4" s="23" t="s">
        <v>3</v>
      </c>
      <c r="B4" s="23" t="s">
        <v>133</v>
      </c>
      <c r="C4" s="23" t="s">
        <v>273</v>
      </c>
      <c r="D4" s="23" t="s">
        <v>135</v>
      </c>
      <c r="E4" s="24" t="s">
        <v>274</v>
      </c>
      <c r="F4" s="23" t="s">
        <v>91</v>
      </c>
      <c r="G4" s="23" t="s">
        <v>92</v>
      </c>
      <c r="H4" s="23" t="s">
        <v>116</v>
      </c>
      <c r="I4" s="23" t="s">
        <v>6</v>
      </c>
    </row>
    <row r="5" s="216" customFormat="1" spans="1:9">
      <c r="A5" s="217"/>
      <c r="B5" s="217"/>
      <c r="C5" s="217"/>
      <c r="D5" s="217"/>
      <c r="E5" s="218"/>
      <c r="F5" s="218"/>
      <c r="G5" s="219"/>
      <c r="H5" s="219"/>
      <c r="I5" s="219"/>
    </row>
    <row r="6" s="216" customFormat="1" spans="1:9">
      <c r="A6" s="217"/>
      <c r="B6" s="217"/>
      <c r="C6" s="217"/>
      <c r="D6" s="217"/>
      <c r="E6" s="217"/>
      <c r="F6" s="217"/>
      <c r="G6" s="217"/>
      <c r="H6" s="217"/>
      <c r="I6" s="217"/>
    </row>
    <row r="7" s="216" customFormat="1" spans="1:9">
      <c r="A7" s="217"/>
      <c r="B7" s="217"/>
      <c r="C7" s="217"/>
      <c r="D7" s="217"/>
      <c r="E7" s="217"/>
      <c r="F7" s="217"/>
      <c r="G7" s="217"/>
      <c r="H7" s="217"/>
      <c r="I7" s="217"/>
    </row>
    <row r="8" s="216" customFormat="1" spans="1:9">
      <c r="A8" s="217"/>
      <c r="B8" s="217"/>
      <c r="C8" s="217"/>
      <c r="D8" s="217"/>
      <c r="E8" s="217"/>
      <c r="F8" s="217"/>
      <c r="G8" s="217"/>
      <c r="H8" s="217"/>
      <c r="I8" s="217"/>
    </row>
    <row r="9" s="216" customFormat="1" spans="1:9">
      <c r="A9" s="217"/>
      <c r="B9" s="217"/>
      <c r="C9" s="217"/>
      <c r="D9" s="217"/>
      <c r="E9" s="217"/>
      <c r="F9" s="217"/>
      <c r="G9" s="217"/>
      <c r="H9" s="217"/>
      <c r="I9" s="217"/>
    </row>
    <row r="10" s="216" customFormat="1" spans="1:9">
      <c r="A10" s="217"/>
      <c r="B10" s="217"/>
      <c r="C10" s="217"/>
      <c r="D10" s="217"/>
      <c r="E10" s="217"/>
      <c r="F10" s="217"/>
      <c r="G10" s="217"/>
      <c r="H10" s="217"/>
      <c r="I10" s="217"/>
    </row>
    <row r="11" s="216" customFormat="1" spans="1:9">
      <c r="A11" s="217"/>
      <c r="B11" s="217"/>
      <c r="C11" s="217"/>
      <c r="D11" s="217"/>
      <c r="E11" s="217"/>
      <c r="F11" s="217"/>
      <c r="G11" s="217"/>
      <c r="H11" s="217"/>
      <c r="I11" s="217"/>
    </row>
    <row r="12" s="216" customFormat="1" spans="1:9">
      <c r="A12" s="217"/>
      <c r="B12" s="217"/>
      <c r="C12" s="217"/>
      <c r="D12" s="217"/>
      <c r="E12" s="217"/>
      <c r="F12" s="217"/>
      <c r="G12" s="217"/>
      <c r="H12" s="217"/>
      <c r="I12" s="217"/>
    </row>
    <row r="13" s="216" customFormat="1" spans="1:9">
      <c r="A13" s="217"/>
      <c r="B13" s="217"/>
      <c r="C13" s="217"/>
      <c r="D13" s="217"/>
      <c r="E13" s="217"/>
      <c r="F13" s="217"/>
      <c r="G13" s="217"/>
      <c r="H13" s="217"/>
      <c r="I13" s="217"/>
    </row>
    <row r="14" s="216" customFormat="1" spans="1:9">
      <c r="A14" s="217"/>
      <c r="B14" s="217"/>
      <c r="C14" s="217"/>
      <c r="D14" s="217"/>
      <c r="E14" s="217"/>
      <c r="F14" s="217"/>
      <c r="G14" s="217"/>
      <c r="H14" s="217"/>
      <c r="I14" s="217"/>
    </row>
    <row r="15" s="216" customFormat="1" spans="1:9">
      <c r="A15" s="217"/>
      <c r="B15" s="217"/>
      <c r="C15" s="217"/>
      <c r="D15" s="217"/>
      <c r="E15" s="217"/>
      <c r="F15" s="217"/>
      <c r="G15" s="217"/>
      <c r="H15" s="217"/>
      <c r="I15" s="217"/>
    </row>
    <row r="16" s="216" customFormat="1" spans="1:9">
      <c r="A16" s="217"/>
      <c r="B16" s="217"/>
      <c r="C16" s="217"/>
      <c r="D16" s="217"/>
      <c r="E16" s="217"/>
      <c r="F16" s="217"/>
      <c r="G16" s="217"/>
      <c r="H16" s="217"/>
      <c r="I16" s="217"/>
    </row>
    <row r="17" s="216" customFormat="1" spans="1:9">
      <c r="A17" s="217"/>
      <c r="B17" s="217"/>
      <c r="C17" s="217"/>
      <c r="D17" s="217"/>
      <c r="E17" s="217"/>
      <c r="F17" s="217"/>
      <c r="G17" s="217"/>
      <c r="H17" s="217"/>
      <c r="I17" s="217"/>
    </row>
    <row r="18" s="216" customFormat="1" spans="1:9">
      <c r="A18" s="217"/>
      <c r="B18" s="217"/>
      <c r="C18" s="217"/>
      <c r="D18" s="217"/>
      <c r="E18" s="217"/>
      <c r="F18" s="217"/>
      <c r="G18" s="217"/>
      <c r="H18" s="217"/>
      <c r="I18" s="217"/>
    </row>
    <row r="19" s="216" customFormat="1" spans="1:9">
      <c r="A19" s="217"/>
      <c r="B19" s="220" t="s">
        <v>175</v>
      </c>
      <c r="C19" s="217"/>
      <c r="D19" s="217"/>
      <c r="E19" s="217"/>
      <c r="F19" s="217"/>
      <c r="G19" s="217"/>
      <c r="H19" s="217"/>
      <c r="I19" s="217"/>
    </row>
    <row r="20" spans="1:9">
      <c r="A20" s="59" t="e">
        <f>其他权益工具投资!A20</f>
        <v>#REF!</v>
      </c>
      <c r="B20" s="59"/>
      <c r="C20" s="59"/>
      <c r="D20" s="59"/>
      <c r="E20" s="59"/>
      <c r="F20" s="59"/>
      <c r="G20" s="59"/>
      <c r="H20" s="59"/>
      <c r="I20" s="59"/>
    </row>
    <row r="21" spans="1:9">
      <c r="A21" s="59" t="e">
        <f>其他权益工具投资!A21</f>
        <v>#REF!</v>
      </c>
      <c r="B21" s="59"/>
      <c r="C21" s="59"/>
      <c r="D21" s="59"/>
      <c r="E21" s="59"/>
      <c r="F21" s="59"/>
      <c r="G21" s="59"/>
      <c r="H21" s="59"/>
      <c r="I21" s="59"/>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view="pageBreakPreview" zoomScaleNormal="100" workbookViewId="0">
      <selection activeCell="L45" sqref="L45"/>
    </sheetView>
  </sheetViews>
  <sheetFormatPr defaultColWidth="9" defaultRowHeight="15.75" customHeight="1"/>
  <cols>
    <col min="1" max="1" width="5.5" style="183" customWidth="1"/>
    <col min="2" max="2" width="7.625" style="183" customWidth="1"/>
    <col min="3" max="3" width="9.125" style="183" customWidth="1"/>
    <col min="4" max="4" width="12.125" style="183" customWidth="1"/>
    <col min="5" max="5" width="6.125" style="183" customWidth="1"/>
    <col min="6" max="6" width="10.875" style="183" customWidth="1"/>
    <col min="7" max="7" width="4.625" style="183" customWidth="1"/>
    <col min="8" max="8" width="7.625" style="183" customWidth="1"/>
    <col min="9" max="9" width="7.125" style="183" customWidth="1"/>
    <col min="10" max="11" width="9.5" style="183" customWidth="1"/>
    <col min="12" max="12" width="8.875" style="183" customWidth="1"/>
    <col min="13" max="13" width="7.625" style="183" customWidth="1"/>
    <col min="14" max="14" width="9.375" style="183" customWidth="1"/>
    <col min="15" max="15" width="7.625" style="183" customWidth="1"/>
    <col min="16" max="16" width="7.125" style="183" customWidth="1"/>
    <col min="17" max="17" width="9" style="183" customWidth="1"/>
    <col min="18" max="16384" width="9" style="183"/>
  </cols>
  <sheetData>
    <row r="1" s="180" customFormat="1" ht="24.95" customHeight="1" spans="1:17">
      <c r="A1" s="76" t="s">
        <v>284</v>
      </c>
      <c r="B1" s="76"/>
      <c r="C1" s="76"/>
      <c r="D1" s="76"/>
      <c r="E1" s="76"/>
      <c r="F1" s="76"/>
      <c r="G1" s="76"/>
      <c r="H1" s="76"/>
      <c r="I1" s="76"/>
      <c r="J1" s="76"/>
      <c r="K1" s="76"/>
      <c r="L1" s="76"/>
      <c r="M1" s="76"/>
      <c r="N1" s="76"/>
      <c r="O1" s="76"/>
      <c r="P1" s="76"/>
      <c r="Q1" s="76"/>
    </row>
    <row r="2" s="181" customFormat="1" ht="20.1" customHeight="1" spans="1:17">
      <c r="A2" s="184" t="s">
        <v>285</v>
      </c>
      <c r="B2" s="184"/>
      <c r="C2" s="184"/>
      <c r="D2" s="184"/>
      <c r="E2" s="184"/>
      <c r="F2" s="184"/>
      <c r="G2" s="184"/>
      <c r="H2" s="184"/>
      <c r="I2" s="184"/>
      <c r="J2" s="184"/>
      <c r="K2" s="184"/>
      <c r="L2" s="184"/>
      <c r="M2" s="184"/>
      <c r="N2" s="184"/>
      <c r="O2" s="184"/>
      <c r="P2" s="184"/>
      <c r="Q2" s="184"/>
    </row>
    <row r="3" s="78" customFormat="1" ht="20.1" customHeight="1" spans="1:17">
      <c r="A3" s="77" t="e">
        <f>股权投资!A2</f>
        <v>#REF!</v>
      </c>
      <c r="B3" s="77"/>
      <c r="C3" s="77"/>
      <c r="D3" s="77"/>
      <c r="E3" s="77"/>
      <c r="F3" s="77"/>
      <c r="G3" s="77"/>
      <c r="H3" s="77"/>
      <c r="I3" s="77"/>
      <c r="J3" s="77"/>
      <c r="K3" s="77"/>
      <c r="L3" s="77"/>
      <c r="M3" s="77"/>
      <c r="N3" s="77"/>
      <c r="O3" s="77"/>
      <c r="P3" s="77"/>
      <c r="Q3" s="77"/>
    </row>
    <row r="4" s="78" customFormat="1" ht="20.1" customHeight="1" spans="1:17">
      <c r="A4" s="214" t="s">
        <v>286</v>
      </c>
      <c r="B4" s="214"/>
      <c r="C4" s="214"/>
      <c r="D4" s="214"/>
      <c r="E4" s="214"/>
      <c r="F4" s="214"/>
      <c r="O4" s="215" t="s">
        <v>1</v>
      </c>
      <c r="P4" s="215"/>
      <c r="Q4" s="215"/>
    </row>
    <row r="5" s="77" customFormat="1" ht="20.1" customHeight="1" spans="1:17">
      <c r="A5" s="81" t="s">
        <v>3</v>
      </c>
      <c r="B5" s="81" t="s">
        <v>235</v>
      </c>
      <c r="C5" s="199" t="s">
        <v>237</v>
      </c>
      <c r="D5" s="199" t="s">
        <v>287</v>
      </c>
      <c r="E5" s="81" t="s">
        <v>238</v>
      </c>
      <c r="F5" s="199" t="s">
        <v>239</v>
      </c>
      <c r="G5" s="173" t="s">
        <v>208</v>
      </c>
      <c r="H5" s="173" t="s">
        <v>288</v>
      </c>
      <c r="I5" s="79" t="s">
        <v>289</v>
      </c>
      <c r="J5" s="81" t="s">
        <v>91</v>
      </c>
      <c r="K5" s="81"/>
      <c r="L5" s="81" t="s">
        <v>92</v>
      </c>
      <c r="M5" s="81"/>
      <c r="N5" s="81"/>
      <c r="O5" s="79" t="s">
        <v>116</v>
      </c>
      <c r="P5" s="199" t="s">
        <v>290</v>
      </c>
      <c r="Q5" s="79" t="s">
        <v>6</v>
      </c>
    </row>
    <row r="6" s="77" customFormat="1" ht="20.1" customHeight="1" spans="1:17">
      <c r="A6" s="81"/>
      <c r="B6" s="81"/>
      <c r="C6" s="200"/>
      <c r="D6" s="200"/>
      <c r="E6" s="81"/>
      <c r="F6" s="200"/>
      <c r="G6" s="174"/>
      <c r="H6" s="174"/>
      <c r="I6" s="81"/>
      <c r="J6" s="190" t="s">
        <v>291</v>
      </c>
      <c r="K6" s="81" t="s">
        <v>292</v>
      </c>
      <c r="L6" s="81" t="s">
        <v>291</v>
      </c>
      <c r="M6" s="81" t="s">
        <v>229</v>
      </c>
      <c r="N6" s="81" t="s">
        <v>292</v>
      </c>
      <c r="O6" s="81"/>
      <c r="P6" s="200"/>
      <c r="Q6" s="81"/>
    </row>
    <row r="7" s="78" customFormat="1" ht="20.1" customHeight="1" spans="1:17">
      <c r="A7" s="81"/>
      <c r="B7" s="188"/>
      <c r="C7" s="188"/>
      <c r="D7" s="188"/>
      <c r="E7" s="81"/>
      <c r="F7" s="82"/>
      <c r="G7" s="82"/>
      <c r="H7" s="198"/>
      <c r="I7" s="91" t="s">
        <v>244</v>
      </c>
      <c r="J7" s="91"/>
      <c r="K7" s="91"/>
      <c r="L7" s="91"/>
      <c r="M7" s="81"/>
      <c r="N7" s="91"/>
      <c r="O7" s="10" t="str">
        <f>IF(M7=0,"",(N7-K7)/K7*100)</f>
        <v/>
      </c>
      <c r="P7" s="91"/>
      <c r="Q7" s="188"/>
    </row>
    <row r="8" s="78" customFormat="1" ht="20.1" customHeight="1" spans="1:17">
      <c r="A8" s="81"/>
      <c r="B8" s="188"/>
      <c r="C8" s="188"/>
      <c r="D8" s="188"/>
      <c r="E8" s="81"/>
      <c r="F8" s="82"/>
      <c r="G8" s="82"/>
      <c r="H8" s="198"/>
      <c r="I8" s="91" t="s">
        <v>244</v>
      </c>
      <c r="J8" s="91"/>
      <c r="K8" s="91"/>
      <c r="L8" s="91"/>
      <c r="M8" s="81"/>
      <c r="N8" s="91"/>
      <c r="O8" s="10" t="str">
        <f t="shared" ref="O8:O24" si="0">IF(M8=0,"",(N8-K8)/K8*100)</f>
        <v/>
      </c>
      <c r="P8" s="91"/>
      <c r="Q8" s="188"/>
    </row>
    <row r="9" s="78" customFormat="1" ht="20.1" customHeight="1" spans="1:17">
      <c r="A9" s="81"/>
      <c r="B9" s="188"/>
      <c r="C9" s="188"/>
      <c r="D9" s="188"/>
      <c r="E9" s="81"/>
      <c r="F9" s="82"/>
      <c r="G9" s="82"/>
      <c r="H9" s="198"/>
      <c r="I9" s="91"/>
      <c r="J9" s="91"/>
      <c r="K9" s="91"/>
      <c r="L9" s="91"/>
      <c r="M9" s="81"/>
      <c r="N9" s="91"/>
      <c r="O9" s="10" t="str">
        <f t="shared" si="0"/>
        <v/>
      </c>
      <c r="P9" s="91"/>
      <c r="Q9" s="188"/>
    </row>
    <row r="10" s="78" customFormat="1" ht="20.1" customHeight="1" spans="1:17">
      <c r="A10" s="81"/>
      <c r="B10" s="188"/>
      <c r="C10" s="188"/>
      <c r="D10" s="188"/>
      <c r="E10" s="81"/>
      <c r="F10" s="82"/>
      <c r="G10" s="82"/>
      <c r="H10" s="198"/>
      <c r="I10" s="91"/>
      <c r="J10" s="91"/>
      <c r="K10" s="91"/>
      <c r="L10" s="91"/>
      <c r="M10" s="81"/>
      <c r="N10" s="91"/>
      <c r="O10" s="10" t="str">
        <f t="shared" si="0"/>
        <v/>
      </c>
      <c r="P10" s="91"/>
      <c r="Q10" s="188"/>
    </row>
    <row r="11" s="78" customFormat="1" ht="20.1" customHeight="1" spans="1:17">
      <c r="A11" s="81"/>
      <c r="B11" s="188"/>
      <c r="C11" s="188"/>
      <c r="D11" s="188"/>
      <c r="E11" s="81"/>
      <c r="F11" s="82"/>
      <c r="G11" s="82"/>
      <c r="H11" s="198"/>
      <c r="I11" s="91"/>
      <c r="J11" s="91"/>
      <c r="K11" s="91"/>
      <c r="L11" s="91"/>
      <c r="M11" s="81"/>
      <c r="N11" s="91"/>
      <c r="O11" s="10" t="str">
        <f t="shared" si="0"/>
        <v/>
      </c>
      <c r="P11" s="91"/>
      <c r="Q11" s="188"/>
    </row>
    <row r="12" s="78" customFormat="1" ht="20.1" customHeight="1" spans="1:17">
      <c r="A12" s="81"/>
      <c r="B12" s="188"/>
      <c r="C12" s="188"/>
      <c r="D12" s="188"/>
      <c r="E12" s="81"/>
      <c r="F12" s="82"/>
      <c r="G12" s="82"/>
      <c r="H12" s="198"/>
      <c r="I12" s="91"/>
      <c r="J12" s="91"/>
      <c r="K12" s="91"/>
      <c r="L12" s="91"/>
      <c r="M12" s="81"/>
      <c r="N12" s="91"/>
      <c r="O12" s="10" t="str">
        <f t="shared" si="0"/>
        <v/>
      </c>
      <c r="P12" s="91"/>
      <c r="Q12" s="188"/>
    </row>
    <row r="13" s="78" customFormat="1" ht="20.1" customHeight="1" spans="1:17">
      <c r="A13" s="81"/>
      <c r="B13" s="188"/>
      <c r="C13" s="188"/>
      <c r="D13" s="188"/>
      <c r="E13" s="81"/>
      <c r="F13" s="82"/>
      <c r="G13" s="82"/>
      <c r="H13" s="198"/>
      <c r="I13" s="91"/>
      <c r="J13" s="91"/>
      <c r="K13" s="91"/>
      <c r="L13" s="91"/>
      <c r="M13" s="81"/>
      <c r="N13" s="91"/>
      <c r="O13" s="10" t="str">
        <f t="shared" si="0"/>
        <v/>
      </c>
      <c r="P13" s="91"/>
      <c r="Q13" s="188"/>
    </row>
    <row r="14" s="78" customFormat="1" ht="20.1" customHeight="1" spans="1:17">
      <c r="A14" s="81"/>
      <c r="B14" s="188"/>
      <c r="C14" s="188"/>
      <c r="D14" s="188"/>
      <c r="E14" s="81"/>
      <c r="F14" s="82"/>
      <c r="G14" s="82"/>
      <c r="H14" s="198"/>
      <c r="I14" s="91" t="s">
        <v>244</v>
      </c>
      <c r="J14" s="91"/>
      <c r="K14" s="91"/>
      <c r="L14" s="91"/>
      <c r="M14" s="81"/>
      <c r="N14" s="91"/>
      <c r="O14" s="10" t="str">
        <f t="shared" si="0"/>
        <v/>
      </c>
      <c r="P14" s="91"/>
      <c r="Q14" s="188"/>
    </row>
    <row r="15" s="78" customFormat="1" ht="20.1" customHeight="1" spans="1:17">
      <c r="A15" s="81"/>
      <c r="B15" s="188"/>
      <c r="C15" s="188"/>
      <c r="D15" s="188"/>
      <c r="E15" s="81"/>
      <c r="F15" s="82"/>
      <c r="G15" s="82"/>
      <c r="H15" s="198"/>
      <c r="I15" s="91" t="s">
        <v>244</v>
      </c>
      <c r="J15" s="91"/>
      <c r="K15" s="91"/>
      <c r="L15" s="91"/>
      <c r="M15" s="81"/>
      <c r="N15" s="91"/>
      <c r="O15" s="10" t="str">
        <f t="shared" si="0"/>
        <v/>
      </c>
      <c r="P15" s="91"/>
      <c r="Q15" s="188"/>
    </row>
    <row r="16" s="78" customFormat="1" ht="20.1" customHeight="1" spans="1:17">
      <c r="A16" s="81"/>
      <c r="B16" s="188"/>
      <c r="C16" s="188"/>
      <c r="D16" s="188"/>
      <c r="E16" s="81"/>
      <c r="F16" s="82"/>
      <c r="G16" s="82"/>
      <c r="H16" s="198"/>
      <c r="I16" s="94" t="s">
        <v>244</v>
      </c>
      <c r="J16" s="91"/>
      <c r="K16" s="91"/>
      <c r="L16" s="91"/>
      <c r="M16" s="81"/>
      <c r="N16" s="91"/>
      <c r="O16" s="10" t="str">
        <f t="shared" si="0"/>
        <v/>
      </c>
      <c r="P16" s="91"/>
      <c r="Q16" s="188"/>
    </row>
    <row r="17" s="78" customFormat="1" ht="20.1" customHeight="1" spans="1:17">
      <c r="A17" s="81"/>
      <c r="B17" s="188"/>
      <c r="C17" s="188"/>
      <c r="D17" s="188"/>
      <c r="E17" s="81"/>
      <c r="F17" s="82"/>
      <c r="G17" s="82"/>
      <c r="H17" s="201"/>
      <c r="I17" s="91" t="s">
        <v>244</v>
      </c>
      <c r="J17" s="92"/>
      <c r="K17" s="91"/>
      <c r="L17" s="91"/>
      <c r="M17" s="81"/>
      <c r="N17" s="91"/>
      <c r="O17" s="10" t="str">
        <f t="shared" si="0"/>
        <v/>
      </c>
      <c r="P17" s="91"/>
      <c r="Q17" s="188"/>
    </row>
    <row r="18" s="78" customFormat="1" ht="20.1" customHeight="1" spans="1:17">
      <c r="A18" s="81"/>
      <c r="B18" s="188"/>
      <c r="C18" s="188"/>
      <c r="D18" s="188"/>
      <c r="E18" s="81"/>
      <c r="F18" s="82"/>
      <c r="G18" s="82"/>
      <c r="H18" s="198"/>
      <c r="I18" s="95" t="s">
        <v>244</v>
      </c>
      <c r="J18" s="91"/>
      <c r="K18" s="91"/>
      <c r="L18" s="91"/>
      <c r="M18" s="81"/>
      <c r="N18" s="91"/>
      <c r="O18" s="10" t="str">
        <f t="shared" si="0"/>
        <v/>
      </c>
      <c r="P18" s="91"/>
      <c r="Q18" s="188"/>
    </row>
    <row r="19" s="78" customFormat="1" ht="20.1" customHeight="1" spans="1:17">
      <c r="A19" s="81"/>
      <c r="B19" s="188"/>
      <c r="C19" s="188"/>
      <c r="D19" s="188"/>
      <c r="E19" s="81"/>
      <c r="F19" s="82"/>
      <c r="G19" s="82"/>
      <c r="H19" s="198"/>
      <c r="I19" s="91" t="s">
        <v>244</v>
      </c>
      <c r="J19" s="91"/>
      <c r="K19" s="91"/>
      <c r="L19" s="91"/>
      <c r="M19" s="81"/>
      <c r="N19" s="91"/>
      <c r="O19" s="10" t="str">
        <f t="shared" si="0"/>
        <v/>
      </c>
      <c r="P19" s="91"/>
      <c r="Q19" s="188"/>
    </row>
    <row r="20" s="78" customFormat="1" ht="20.1" customHeight="1" spans="1:17">
      <c r="A20" s="81"/>
      <c r="B20" s="188"/>
      <c r="C20" s="188"/>
      <c r="D20" s="188"/>
      <c r="E20" s="81"/>
      <c r="F20" s="82"/>
      <c r="G20" s="82"/>
      <c r="H20" s="198"/>
      <c r="I20" s="91" t="s">
        <v>244</v>
      </c>
      <c r="J20" s="91"/>
      <c r="K20" s="91"/>
      <c r="L20" s="91"/>
      <c r="M20" s="81"/>
      <c r="N20" s="91"/>
      <c r="O20" s="10" t="str">
        <f t="shared" si="0"/>
        <v/>
      </c>
      <c r="P20" s="91"/>
      <c r="Q20" s="188"/>
    </row>
    <row r="21" s="78" customFormat="1" ht="20.1" customHeight="1" spans="1:17">
      <c r="A21" s="81"/>
      <c r="B21" s="188"/>
      <c r="C21" s="188"/>
      <c r="D21" s="188"/>
      <c r="E21" s="83"/>
      <c r="F21" s="82"/>
      <c r="G21" s="82"/>
      <c r="H21" s="198"/>
      <c r="I21" s="91" t="s">
        <v>244</v>
      </c>
      <c r="J21" s="91"/>
      <c r="K21" s="91"/>
      <c r="L21" s="91"/>
      <c r="M21" s="81"/>
      <c r="N21" s="91"/>
      <c r="O21" s="10" t="str">
        <f t="shared" si="0"/>
        <v/>
      </c>
      <c r="P21" s="91"/>
      <c r="Q21" s="188"/>
    </row>
    <row r="22" s="78" customFormat="1" ht="20.1" customHeight="1" spans="1:17">
      <c r="A22" s="81"/>
      <c r="B22" s="188"/>
      <c r="C22" s="188"/>
      <c r="D22" s="188"/>
      <c r="E22" s="81"/>
      <c r="F22" s="82"/>
      <c r="G22" s="82"/>
      <c r="H22" s="198"/>
      <c r="I22" s="91" t="s">
        <v>244</v>
      </c>
      <c r="J22" s="91"/>
      <c r="K22" s="91"/>
      <c r="L22" s="91"/>
      <c r="M22" s="81"/>
      <c r="N22" s="91"/>
      <c r="O22" s="10" t="str">
        <f t="shared" si="0"/>
        <v/>
      </c>
      <c r="P22" s="91"/>
      <c r="Q22" s="188"/>
    </row>
    <row r="23" s="78" customFormat="1" ht="20.1" customHeight="1" spans="1:17">
      <c r="A23" s="81"/>
      <c r="B23" s="188"/>
      <c r="C23" s="188"/>
      <c r="D23" s="188"/>
      <c r="E23" s="81"/>
      <c r="F23" s="82"/>
      <c r="G23" s="82"/>
      <c r="H23" s="198"/>
      <c r="I23" s="91"/>
      <c r="J23" s="91"/>
      <c r="K23" s="91"/>
      <c r="L23" s="91"/>
      <c r="M23" s="81"/>
      <c r="N23" s="91"/>
      <c r="O23" s="10" t="str">
        <f t="shared" si="0"/>
        <v/>
      </c>
      <c r="P23" s="91"/>
      <c r="Q23" s="188"/>
    </row>
    <row r="24" s="78" customFormat="1" ht="20.1" customHeight="1" spans="1:17">
      <c r="A24" s="83" t="s">
        <v>158</v>
      </c>
      <c r="B24" s="194"/>
      <c r="C24" s="195"/>
      <c r="D24" s="195"/>
      <c r="E24" s="81"/>
      <c r="F24" s="82"/>
      <c r="G24" s="82"/>
      <c r="H24" s="198"/>
      <c r="I24" s="91" t="s">
        <v>244</v>
      </c>
      <c r="J24" s="92">
        <f t="shared" ref="J24:N24" si="1">SUM(J7:J23)</f>
        <v>0</v>
      </c>
      <c r="K24" s="92">
        <f t="shared" si="1"/>
        <v>0</v>
      </c>
      <c r="L24" s="92">
        <f t="shared" si="1"/>
        <v>0</v>
      </c>
      <c r="M24" s="92"/>
      <c r="N24" s="92">
        <f t="shared" si="1"/>
        <v>0</v>
      </c>
      <c r="O24" s="10" t="str">
        <f t="shared" si="0"/>
        <v/>
      </c>
      <c r="P24" s="91"/>
      <c r="Q24" s="188"/>
    </row>
    <row r="25" s="78" customFormat="1" ht="20.1" customHeight="1" spans="1:17">
      <c r="A25" s="83" t="s">
        <v>293</v>
      </c>
      <c r="B25" s="85"/>
      <c r="C25" s="190"/>
      <c r="D25" s="190"/>
      <c r="E25" s="81"/>
      <c r="F25" s="82"/>
      <c r="G25" s="82"/>
      <c r="H25" s="198"/>
      <c r="I25" s="91"/>
      <c r="J25" s="91"/>
      <c r="K25" s="91"/>
      <c r="L25" s="91"/>
      <c r="M25" s="81"/>
      <c r="N25" s="91"/>
      <c r="O25" s="91" t="s">
        <v>244</v>
      </c>
      <c r="P25" s="91"/>
      <c r="Q25" s="188"/>
    </row>
    <row r="26" s="78" customFormat="1" ht="20.1" customHeight="1" spans="1:17">
      <c r="A26" s="83" t="s">
        <v>294</v>
      </c>
      <c r="B26" s="85"/>
      <c r="C26" s="190"/>
      <c r="D26" s="190"/>
      <c r="E26" s="81"/>
      <c r="F26" s="82"/>
      <c r="G26" s="82"/>
      <c r="H26" s="93"/>
      <c r="I26" s="91"/>
      <c r="J26" s="92">
        <f t="shared" ref="J26:N26" si="2">J24-J25</f>
        <v>0</v>
      </c>
      <c r="K26" s="92">
        <f t="shared" si="2"/>
        <v>0</v>
      </c>
      <c r="L26" s="92">
        <f t="shared" si="2"/>
        <v>0</v>
      </c>
      <c r="M26" s="92"/>
      <c r="N26" s="92">
        <f t="shared" si="2"/>
        <v>0</v>
      </c>
      <c r="O26" s="10" t="str">
        <f>IF(M26=0,"",(N26-K26)/K26*100)</f>
        <v/>
      </c>
      <c r="P26" s="91"/>
      <c r="Q26" s="188"/>
    </row>
    <row r="27" s="78" customFormat="1" customHeight="1" spans="1:10">
      <c r="A27" s="15" t="e">
        <f>股权投资!A23</f>
        <v>#REF!</v>
      </c>
      <c r="B27" s="2"/>
      <c r="C27" s="2"/>
      <c r="D27" s="2"/>
      <c r="J27" s="15"/>
    </row>
    <row r="28" s="78" customFormat="1" customHeight="1" spans="1:1">
      <c r="A28" s="15" t="e">
        <f>CONCATENATE(#REF!,#REF!,#REF!,#REF!,#REF!,#REF!,#REF!)</f>
        <v>#REF!</v>
      </c>
    </row>
  </sheetData>
  <mergeCells count="22">
    <mergeCell ref="A1:Q1"/>
    <mergeCell ref="A2:Q2"/>
    <mergeCell ref="A3:Q3"/>
    <mergeCell ref="A4:F4"/>
    <mergeCell ref="O4:Q4"/>
    <mergeCell ref="J5:K5"/>
    <mergeCell ref="L5:N5"/>
    <mergeCell ref="A24:C24"/>
    <mergeCell ref="A25:C25"/>
    <mergeCell ref="A26:C26"/>
    <mergeCell ref="A5:A6"/>
    <mergeCell ref="B5:B6"/>
    <mergeCell ref="C5:C6"/>
    <mergeCell ref="D5:D6"/>
    <mergeCell ref="E5:E6"/>
    <mergeCell ref="F5:F6"/>
    <mergeCell ref="G5:G6"/>
    <mergeCell ref="H5:H6"/>
    <mergeCell ref="I5:I6"/>
    <mergeCell ref="O5:O6"/>
    <mergeCell ref="P5:P6"/>
    <mergeCell ref="Q5:Q6"/>
  </mergeCells>
  <printOptions horizontalCentered="1"/>
  <pageMargins left="0.62992125984252" right="0.62992125984252" top="0.708661417322835" bottom="0.590551181102362" header="1.02362204724409" footer="0.511811023622047"/>
  <pageSetup paperSize="9" scale="8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view="pageBreakPreview" zoomScaleNormal="100" workbookViewId="0">
      <selection activeCell="L45" sqref="L45"/>
    </sheetView>
  </sheetViews>
  <sheetFormatPr defaultColWidth="9" defaultRowHeight="13"/>
  <cols>
    <col min="1" max="1" width="5" style="183" customWidth="1"/>
    <col min="2" max="2" width="8.875" style="183" customWidth="1"/>
    <col min="3" max="3" width="9.5" style="183" customWidth="1"/>
    <col min="4" max="4" width="12.125" style="183" customWidth="1"/>
    <col min="5" max="5" width="5.375" style="183" customWidth="1"/>
    <col min="6" max="6" width="8.625" style="183" customWidth="1"/>
    <col min="7" max="7" width="4.5" style="183" customWidth="1"/>
    <col min="8" max="8" width="8.125" style="183" customWidth="1"/>
    <col min="9" max="9" width="8.875" style="183" customWidth="1"/>
    <col min="10" max="11" width="7.625" style="183" customWidth="1"/>
    <col min="12" max="14" width="12" style="183" customWidth="1"/>
    <col min="15" max="15" width="7.125" style="183" customWidth="1"/>
    <col min="16" max="16" width="7.5" style="183" customWidth="1"/>
    <col min="17" max="17" width="15.125" style="183" hidden="1" customWidth="1" outlineLevel="1"/>
    <col min="18" max="18" width="13.125" style="183" hidden="1" customWidth="1" outlineLevel="1"/>
    <col min="19" max="19" width="9" style="183" collapsed="1"/>
    <col min="20" max="16384" width="9" style="183"/>
  </cols>
  <sheetData>
    <row r="1" s="180" customFormat="1" ht="24.95" customHeight="1" spans="1:17">
      <c r="A1" s="76" t="s">
        <v>284</v>
      </c>
      <c r="B1" s="76"/>
      <c r="C1" s="76"/>
      <c r="D1" s="76"/>
      <c r="E1" s="76"/>
      <c r="F1" s="76"/>
      <c r="G1" s="76"/>
      <c r="H1" s="76"/>
      <c r="I1" s="76"/>
      <c r="J1" s="76"/>
      <c r="K1" s="76"/>
      <c r="L1" s="76"/>
      <c r="M1" s="76"/>
      <c r="N1" s="76"/>
      <c r="O1" s="76"/>
      <c r="P1" s="76"/>
      <c r="Q1" s="209"/>
    </row>
    <row r="2" s="181" customFormat="1" ht="20.1" customHeight="1" spans="1:17">
      <c r="A2" s="184" t="s">
        <v>295</v>
      </c>
      <c r="B2" s="184"/>
      <c r="C2" s="184"/>
      <c r="D2" s="184"/>
      <c r="E2" s="184"/>
      <c r="F2" s="184"/>
      <c r="G2" s="184"/>
      <c r="H2" s="184"/>
      <c r="I2" s="184"/>
      <c r="J2" s="184"/>
      <c r="K2" s="184"/>
      <c r="L2" s="184"/>
      <c r="M2" s="184"/>
      <c r="N2" s="184"/>
      <c r="O2" s="184"/>
      <c r="P2" s="184"/>
      <c r="Q2" s="210"/>
    </row>
    <row r="3" s="78" customFormat="1" ht="20.1" customHeight="1" spans="1:16">
      <c r="A3" s="77" t="e">
        <f>'4-5-1投资性房地产'!A3:Q3</f>
        <v>#REF!</v>
      </c>
      <c r="B3" s="77"/>
      <c r="C3" s="77"/>
      <c r="D3" s="77"/>
      <c r="E3" s="77"/>
      <c r="F3" s="77"/>
      <c r="G3" s="77"/>
      <c r="H3" s="77"/>
      <c r="I3" s="77"/>
      <c r="J3" s="77"/>
      <c r="K3" s="77"/>
      <c r="L3" s="77"/>
      <c r="M3" s="77"/>
      <c r="N3" s="77"/>
      <c r="O3" s="77"/>
      <c r="P3" s="77"/>
    </row>
    <row r="4" s="78" customFormat="1" ht="20.1" customHeight="1" spans="1:16">
      <c r="A4" s="185" t="s">
        <v>286</v>
      </c>
      <c r="B4" s="185"/>
      <c r="C4" s="185"/>
      <c r="D4" s="185"/>
      <c r="E4" s="185"/>
      <c r="F4" s="185"/>
      <c r="G4" s="185"/>
      <c r="P4" s="89" t="s">
        <v>1</v>
      </c>
    </row>
    <row r="5" s="77" customFormat="1" ht="20.1" customHeight="1" spans="1:18">
      <c r="A5" s="81" t="s">
        <v>3</v>
      </c>
      <c r="B5" s="81" t="s">
        <v>235</v>
      </c>
      <c r="C5" s="199" t="s">
        <v>237</v>
      </c>
      <c r="D5" s="199" t="s">
        <v>287</v>
      </c>
      <c r="E5" s="81" t="s">
        <v>238</v>
      </c>
      <c r="F5" s="79" t="s">
        <v>239</v>
      </c>
      <c r="G5" s="173" t="s">
        <v>208</v>
      </c>
      <c r="H5" s="173" t="s">
        <v>296</v>
      </c>
      <c r="I5" s="79" t="s">
        <v>289</v>
      </c>
      <c r="J5" s="202" t="s">
        <v>297</v>
      </c>
      <c r="K5" s="203"/>
      <c r="L5" s="199" t="s">
        <v>91</v>
      </c>
      <c r="M5" s="191" t="s">
        <v>92</v>
      </c>
      <c r="N5" s="191" t="s">
        <v>233</v>
      </c>
      <c r="O5" s="79" t="s">
        <v>116</v>
      </c>
      <c r="P5" s="79" t="s">
        <v>6</v>
      </c>
      <c r="Q5" s="211" t="s">
        <v>298</v>
      </c>
      <c r="R5" s="81" t="s">
        <v>299</v>
      </c>
    </row>
    <row r="6" s="77" customFormat="1" ht="20.1" customHeight="1" spans="1:18">
      <c r="A6" s="81"/>
      <c r="B6" s="81"/>
      <c r="C6" s="200"/>
      <c r="D6" s="200"/>
      <c r="E6" s="81"/>
      <c r="F6" s="81"/>
      <c r="G6" s="174"/>
      <c r="H6" s="174"/>
      <c r="I6" s="81"/>
      <c r="J6" s="204"/>
      <c r="K6" s="205"/>
      <c r="L6" s="200"/>
      <c r="M6" s="192"/>
      <c r="N6" s="192"/>
      <c r="O6" s="81"/>
      <c r="P6" s="81"/>
      <c r="Q6" s="212"/>
      <c r="R6" s="81"/>
    </row>
    <row r="7" s="78" customFormat="1" ht="20.1" customHeight="1" spans="1:18">
      <c r="A7" s="81"/>
      <c r="B7" s="188"/>
      <c r="C7" s="188"/>
      <c r="D7" s="188"/>
      <c r="E7" s="81"/>
      <c r="F7" s="82"/>
      <c r="G7" s="82"/>
      <c r="H7" s="198"/>
      <c r="I7" s="91" t="s">
        <v>244</v>
      </c>
      <c r="J7" s="206"/>
      <c r="K7" s="207"/>
      <c r="L7" s="91"/>
      <c r="M7" s="91"/>
      <c r="N7" s="91"/>
      <c r="O7" s="91" t="s">
        <v>244</v>
      </c>
      <c r="P7" s="188"/>
      <c r="Q7" s="213"/>
      <c r="R7" s="93"/>
    </row>
    <row r="8" s="78" customFormat="1" ht="20.1" customHeight="1" spans="1:18">
      <c r="A8" s="81"/>
      <c r="B8" s="188"/>
      <c r="C8" s="188"/>
      <c r="D8" s="188"/>
      <c r="E8" s="81"/>
      <c r="F8" s="82"/>
      <c r="G8" s="82"/>
      <c r="H8" s="198"/>
      <c r="I8" s="91" t="s">
        <v>244</v>
      </c>
      <c r="J8" s="206"/>
      <c r="K8" s="207"/>
      <c r="L8" s="91"/>
      <c r="M8" s="91" t="s">
        <v>300</v>
      </c>
      <c r="N8" s="91"/>
      <c r="O8" s="91" t="s">
        <v>244</v>
      </c>
      <c r="P8" s="188"/>
      <c r="Q8" s="213"/>
      <c r="R8" s="93"/>
    </row>
    <row r="9" s="78" customFormat="1" ht="20.1" customHeight="1" spans="1:18">
      <c r="A9" s="81"/>
      <c r="B9" s="188"/>
      <c r="C9" s="188"/>
      <c r="D9" s="188"/>
      <c r="E9" s="81"/>
      <c r="F9" s="82"/>
      <c r="G9" s="82"/>
      <c r="H9" s="198"/>
      <c r="I9" s="91" t="s">
        <v>244</v>
      </c>
      <c r="J9" s="206"/>
      <c r="K9" s="207"/>
      <c r="L9" s="91"/>
      <c r="M9" s="91"/>
      <c r="N9" s="91"/>
      <c r="O9" s="91" t="s">
        <v>244</v>
      </c>
      <c r="P9" s="188"/>
      <c r="Q9" s="213"/>
      <c r="R9" s="93"/>
    </row>
    <row r="10" s="78" customFormat="1" ht="20.1" customHeight="1" spans="1:18">
      <c r="A10" s="81"/>
      <c r="B10" s="188"/>
      <c r="C10" s="188"/>
      <c r="D10" s="188"/>
      <c r="E10" s="81"/>
      <c r="F10" s="82"/>
      <c r="G10" s="82"/>
      <c r="H10" s="198"/>
      <c r="I10" s="91" t="s">
        <v>244</v>
      </c>
      <c r="J10" s="206"/>
      <c r="K10" s="207"/>
      <c r="L10" s="91"/>
      <c r="M10" s="91"/>
      <c r="N10" s="91"/>
      <c r="O10" s="91" t="s">
        <v>244</v>
      </c>
      <c r="P10" s="188"/>
      <c r="Q10" s="213"/>
      <c r="R10" s="93"/>
    </row>
    <row r="11" s="78" customFormat="1" ht="20.1" customHeight="1" spans="1:18">
      <c r="A11" s="81"/>
      <c r="B11" s="188"/>
      <c r="C11" s="188"/>
      <c r="D11" s="188"/>
      <c r="E11" s="81"/>
      <c r="F11" s="82"/>
      <c r="G11" s="82"/>
      <c r="H11" s="198"/>
      <c r="I11" s="91" t="s">
        <v>244</v>
      </c>
      <c r="J11" s="206"/>
      <c r="K11" s="207"/>
      <c r="L11" s="91"/>
      <c r="M11" s="91"/>
      <c r="N11" s="91"/>
      <c r="O11" s="91" t="s">
        <v>244</v>
      </c>
      <c r="P11" s="188"/>
      <c r="Q11" s="213"/>
      <c r="R11" s="93"/>
    </row>
    <row r="12" s="78" customFormat="1" ht="20.1" customHeight="1" spans="1:18">
      <c r="A12" s="81"/>
      <c r="B12" s="188"/>
      <c r="C12" s="188"/>
      <c r="D12" s="188"/>
      <c r="E12" s="81"/>
      <c r="F12" s="82"/>
      <c r="G12" s="82"/>
      <c r="H12" s="198"/>
      <c r="I12" s="91" t="s">
        <v>244</v>
      </c>
      <c r="J12" s="206"/>
      <c r="K12" s="207"/>
      <c r="L12" s="91"/>
      <c r="M12" s="91"/>
      <c r="N12" s="91"/>
      <c r="O12" s="91" t="s">
        <v>244</v>
      </c>
      <c r="P12" s="188"/>
      <c r="Q12" s="213"/>
      <c r="R12" s="93"/>
    </row>
    <row r="13" s="78" customFormat="1" ht="20.1" customHeight="1" spans="1:18">
      <c r="A13" s="81"/>
      <c r="B13" s="188"/>
      <c r="C13" s="188"/>
      <c r="D13" s="188"/>
      <c r="E13" s="81"/>
      <c r="F13" s="82"/>
      <c r="G13" s="82"/>
      <c r="H13" s="198"/>
      <c r="I13" s="91" t="s">
        <v>244</v>
      </c>
      <c r="J13" s="206"/>
      <c r="K13" s="207"/>
      <c r="L13" s="91"/>
      <c r="M13" s="91"/>
      <c r="N13" s="91"/>
      <c r="O13" s="91" t="s">
        <v>244</v>
      </c>
      <c r="P13" s="188"/>
      <c r="Q13" s="213"/>
      <c r="R13" s="93"/>
    </row>
    <row r="14" s="78" customFormat="1" ht="20.1" customHeight="1" spans="1:18">
      <c r="A14" s="81"/>
      <c r="B14" s="188"/>
      <c r="C14" s="188"/>
      <c r="D14" s="188"/>
      <c r="E14" s="81"/>
      <c r="F14" s="82"/>
      <c r="G14" s="82"/>
      <c r="H14" s="198"/>
      <c r="I14" s="91"/>
      <c r="J14" s="206"/>
      <c r="K14" s="207"/>
      <c r="L14" s="91"/>
      <c r="M14" s="91"/>
      <c r="N14" s="91"/>
      <c r="O14" s="91"/>
      <c r="P14" s="188"/>
      <c r="Q14" s="213"/>
      <c r="R14" s="93"/>
    </row>
    <row r="15" s="78" customFormat="1" ht="20.1" customHeight="1" spans="1:18">
      <c r="A15" s="81"/>
      <c r="B15" s="188"/>
      <c r="C15" s="188"/>
      <c r="D15" s="188"/>
      <c r="E15" s="81"/>
      <c r="F15" s="82"/>
      <c r="G15" s="82"/>
      <c r="H15" s="198"/>
      <c r="I15" s="91"/>
      <c r="J15" s="206"/>
      <c r="K15" s="207"/>
      <c r="L15" s="91"/>
      <c r="M15" s="91"/>
      <c r="N15" s="91"/>
      <c r="O15" s="91"/>
      <c r="P15" s="188"/>
      <c r="Q15" s="213"/>
      <c r="R15" s="93"/>
    </row>
    <row r="16" s="78" customFormat="1" ht="20.1" customHeight="1" spans="1:18">
      <c r="A16" s="81"/>
      <c r="B16" s="188"/>
      <c r="C16" s="188"/>
      <c r="D16" s="188"/>
      <c r="E16" s="81"/>
      <c r="F16" s="82"/>
      <c r="G16" s="82"/>
      <c r="H16" s="198"/>
      <c r="I16" s="94" t="s">
        <v>244</v>
      </c>
      <c r="J16" s="206"/>
      <c r="K16" s="207"/>
      <c r="L16" s="91"/>
      <c r="M16" s="91"/>
      <c r="N16" s="91"/>
      <c r="O16" s="91" t="s">
        <v>244</v>
      </c>
      <c r="P16" s="188"/>
      <c r="Q16" s="213"/>
      <c r="R16" s="93"/>
    </row>
    <row r="17" s="78" customFormat="1" ht="20.1" customHeight="1" spans="1:18">
      <c r="A17" s="81"/>
      <c r="B17" s="188"/>
      <c r="C17" s="188"/>
      <c r="D17" s="188"/>
      <c r="E17" s="81"/>
      <c r="F17" s="82"/>
      <c r="G17" s="82"/>
      <c r="H17" s="201"/>
      <c r="I17" s="91"/>
      <c r="J17" s="208"/>
      <c r="K17" s="207"/>
      <c r="L17" s="91"/>
      <c r="M17" s="91"/>
      <c r="N17" s="91"/>
      <c r="O17" s="91"/>
      <c r="P17" s="188"/>
      <c r="Q17" s="213"/>
      <c r="R17" s="93"/>
    </row>
    <row r="18" s="78" customFormat="1" ht="20.1" customHeight="1" spans="1:18">
      <c r="A18" s="81"/>
      <c r="B18" s="188"/>
      <c r="C18" s="188"/>
      <c r="D18" s="188"/>
      <c r="E18" s="81"/>
      <c r="F18" s="82"/>
      <c r="G18" s="82"/>
      <c r="H18" s="198"/>
      <c r="I18" s="95"/>
      <c r="J18" s="206"/>
      <c r="K18" s="207"/>
      <c r="L18" s="91"/>
      <c r="M18" s="91"/>
      <c r="N18" s="91"/>
      <c r="O18" s="91"/>
      <c r="P18" s="188"/>
      <c r="Q18" s="213"/>
      <c r="R18" s="93"/>
    </row>
    <row r="19" s="78" customFormat="1" ht="20.1" customHeight="1" spans="1:18">
      <c r="A19" s="81"/>
      <c r="B19" s="188"/>
      <c r="C19" s="188"/>
      <c r="D19" s="188"/>
      <c r="E19" s="81"/>
      <c r="F19" s="82"/>
      <c r="G19" s="82"/>
      <c r="H19" s="198"/>
      <c r="I19" s="91"/>
      <c r="J19" s="206"/>
      <c r="K19" s="207"/>
      <c r="L19" s="91"/>
      <c r="M19" s="91"/>
      <c r="N19" s="91"/>
      <c r="O19" s="91"/>
      <c r="P19" s="188"/>
      <c r="Q19" s="213"/>
      <c r="R19" s="93"/>
    </row>
    <row r="20" s="78" customFormat="1" ht="20.1" customHeight="1" spans="1:18">
      <c r="A20" s="81"/>
      <c r="B20" s="188"/>
      <c r="C20" s="188"/>
      <c r="D20" s="188"/>
      <c r="E20" s="81"/>
      <c r="F20" s="82"/>
      <c r="G20" s="82"/>
      <c r="H20" s="198"/>
      <c r="I20" s="91" t="s">
        <v>244</v>
      </c>
      <c r="J20" s="206"/>
      <c r="K20" s="207"/>
      <c r="L20" s="91"/>
      <c r="M20" s="91"/>
      <c r="N20" s="91"/>
      <c r="O20" s="91" t="s">
        <v>244</v>
      </c>
      <c r="P20" s="188"/>
      <c r="Q20" s="213"/>
      <c r="R20" s="93"/>
    </row>
    <row r="21" s="78" customFormat="1" ht="20.1" customHeight="1" spans="1:18">
      <c r="A21" s="81"/>
      <c r="B21" s="188"/>
      <c r="C21" s="188"/>
      <c r="D21" s="188"/>
      <c r="E21" s="83"/>
      <c r="F21" s="82"/>
      <c r="G21" s="82"/>
      <c r="H21" s="198"/>
      <c r="I21" s="91" t="s">
        <v>244</v>
      </c>
      <c r="J21" s="206"/>
      <c r="K21" s="207"/>
      <c r="L21" s="91"/>
      <c r="M21" s="91"/>
      <c r="N21" s="91"/>
      <c r="O21" s="91" t="s">
        <v>244</v>
      </c>
      <c r="P21" s="188"/>
      <c r="Q21" s="213"/>
      <c r="R21" s="93"/>
    </row>
    <row r="22" s="78" customFormat="1" ht="20.1" customHeight="1" spans="1:18">
      <c r="A22" s="81"/>
      <c r="B22" s="188"/>
      <c r="C22" s="188"/>
      <c r="D22" s="188"/>
      <c r="E22" s="81"/>
      <c r="F22" s="82"/>
      <c r="G22" s="82"/>
      <c r="H22" s="198"/>
      <c r="I22" s="91" t="s">
        <v>244</v>
      </c>
      <c r="J22" s="206"/>
      <c r="K22" s="207"/>
      <c r="L22" s="91"/>
      <c r="M22" s="91"/>
      <c r="N22" s="91"/>
      <c r="O22" s="91" t="s">
        <v>244</v>
      </c>
      <c r="P22" s="188"/>
      <c r="Q22" s="213"/>
      <c r="R22" s="93"/>
    </row>
    <row r="23" s="78" customFormat="1" ht="20.1" customHeight="1" spans="1:18">
      <c r="A23" s="81"/>
      <c r="B23" s="188"/>
      <c r="C23" s="188"/>
      <c r="D23" s="188"/>
      <c r="E23" s="81"/>
      <c r="F23" s="82"/>
      <c r="G23" s="82"/>
      <c r="H23" s="198"/>
      <c r="I23" s="91" t="s">
        <v>244</v>
      </c>
      <c r="J23" s="206"/>
      <c r="K23" s="207"/>
      <c r="L23" s="91"/>
      <c r="M23" s="91"/>
      <c r="N23" s="91"/>
      <c r="O23" s="91" t="s">
        <v>244</v>
      </c>
      <c r="P23" s="188"/>
      <c r="Q23" s="213"/>
      <c r="R23" s="93"/>
    </row>
    <row r="24" s="78" customFormat="1" ht="20.1" customHeight="1" spans="1:18">
      <c r="A24" s="81"/>
      <c r="B24" s="188"/>
      <c r="C24" s="188"/>
      <c r="D24" s="188"/>
      <c r="E24" s="81"/>
      <c r="F24" s="82"/>
      <c r="G24" s="82"/>
      <c r="H24" s="198"/>
      <c r="I24" s="91" t="s">
        <v>244</v>
      </c>
      <c r="J24" s="206"/>
      <c r="K24" s="207"/>
      <c r="L24" s="91"/>
      <c r="M24" s="91"/>
      <c r="N24" s="91"/>
      <c r="O24" s="91" t="s">
        <v>244</v>
      </c>
      <c r="P24" s="188"/>
      <c r="Q24" s="213"/>
      <c r="R24" s="93"/>
    </row>
    <row r="25" s="78" customFormat="1" ht="20.1" customHeight="1" spans="1:18">
      <c r="A25" s="81"/>
      <c r="B25" s="188"/>
      <c r="C25" s="188"/>
      <c r="D25" s="188"/>
      <c r="E25" s="81"/>
      <c r="F25" s="82"/>
      <c r="G25" s="82"/>
      <c r="H25" s="198"/>
      <c r="I25" s="91"/>
      <c r="J25" s="206"/>
      <c r="K25" s="207"/>
      <c r="L25" s="91"/>
      <c r="M25" s="91"/>
      <c r="N25" s="91"/>
      <c r="O25" s="91" t="s">
        <v>244</v>
      </c>
      <c r="P25" s="188"/>
      <c r="Q25" s="213"/>
      <c r="R25" s="93"/>
    </row>
    <row r="26" s="78" customFormat="1" ht="20.1" customHeight="1" spans="1:18">
      <c r="A26" s="83" t="s">
        <v>158</v>
      </c>
      <c r="B26" s="194"/>
      <c r="C26" s="195"/>
      <c r="D26" s="195"/>
      <c r="E26" s="81"/>
      <c r="F26" s="82"/>
      <c r="G26" s="82"/>
      <c r="H26" s="198"/>
      <c r="I26" s="91" t="s">
        <v>244</v>
      </c>
      <c r="J26" s="206"/>
      <c r="K26" s="207"/>
      <c r="L26" s="207">
        <f>SUM(L7:L25)</f>
        <v>0</v>
      </c>
      <c r="M26" s="207">
        <f>SUM(M7:M25)</f>
        <v>0</v>
      </c>
      <c r="N26" s="91"/>
      <c r="O26" s="91" t="s">
        <v>244</v>
      </c>
      <c r="P26" s="188"/>
      <c r="Q26" s="213"/>
      <c r="R26" s="93"/>
    </row>
    <row r="27" s="78" customFormat="1" ht="15.75" customHeight="1" spans="1:12">
      <c r="A27" s="15" t="e">
        <f>'4-5-1投资性房地产'!A27</f>
        <v>#REF!</v>
      </c>
      <c r="B27" s="2"/>
      <c r="C27" s="2"/>
      <c r="D27" s="2"/>
      <c r="L27" s="15"/>
    </row>
    <row r="28" s="78" customFormat="1" ht="15.75" customHeight="1" spans="1:1">
      <c r="A28" s="15" t="e">
        <f>CONCATENATE(#REF!,#REF!,#REF!,#REF!,#REF!,#REF!,#REF!)</f>
        <v>#REF!</v>
      </c>
    </row>
  </sheetData>
  <mergeCells count="42">
    <mergeCell ref="A1:P1"/>
    <mergeCell ref="A2:P2"/>
    <mergeCell ref="A3:P3"/>
    <mergeCell ref="A4:G4"/>
    <mergeCell ref="J7:K7"/>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A26:C26"/>
    <mergeCell ref="J26:K26"/>
    <mergeCell ref="A5:A6"/>
    <mergeCell ref="B5:B6"/>
    <mergeCell ref="C5:C6"/>
    <mergeCell ref="D5:D6"/>
    <mergeCell ref="E5:E6"/>
    <mergeCell ref="F5:F6"/>
    <mergeCell ref="G5:G6"/>
    <mergeCell ref="H5:H6"/>
    <mergeCell ref="I5:I6"/>
    <mergeCell ref="L5:L6"/>
    <mergeCell ref="M5:M6"/>
    <mergeCell ref="N5:N6"/>
    <mergeCell ref="O5:O6"/>
    <mergeCell ref="P5:P6"/>
    <mergeCell ref="Q5:Q6"/>
    <mergeCell ref="R5:R6"/>
    <mergeCell ref="J5:K6"/>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I33"/>
  <sheetViews>
    <sheetView view="pageBreakPreview" zoomScaleNormal="100" workbookViewId="0">
      <selection activeCell="L45" sqref="L45"/>
    </sheetView>
  </sheetViews>
  <sheetFormatPr defaultColWidth="9" defaultRowHeight="15.75" customHeight="1"/>
  <cols>
    <col min="1" max="1" width="6.125" style="4" customWidth="1"/>
    <col min="2" max="2" width="16.125" style="4" customWidth="1"/>
    <col min="3" max="3" width="13.875" style="4" customWidth="1"/>
    <col min="4" max="4" width="6.625" style="4" customWidth="1"/>
    <col min="5" max="5" width="13" style="4" customWidth="1"/>
    <col min="6" max="6" width="13.5" style="4" customWidth="1"/>
    <col min="7" max="8" width="19.125" style="4" customWidth="1"/>
    <col min="9" max="9" width="12.125" style="4" customWidth="1"/>
    <col min="10" max="15" width="9" style="4" customWidth="1"/>
    <col min="16" max="16384" width="9" style="4"/>
  </cols>
  <sheetData>
    <row r="1" s="1" customFormat="1" ht="24.95" customHeight="1" spans="1:9">
      <c r="A1" s="5" t="s">
        <v>118</v>
      </c>
      <c r="B1" s="5"/>
      <c r="C1" s="5"/>
      <c r="D1" s="5"/>
      <c r="E1" s="5"/>
      <c r="F1" s="5"/>
      <c r="G1" s="5"/>
      <c r="H1" s="5"/>
      <c r="I1" s="5"/>
    </row>
    <row r="2" s="2" customFormat="1" ht="20.1" customHeight="1" spans="1:9">
      <c r="A2" s="3" t="e">
        <f>CONCATENATE(#REF!,#REF!,#REF!,#REF!,#REF!,#REF!,#REF!)</f>
        <v>#REF!</v>
      </c>
      <c r="B2" s="3"/>
      <c r="C2" s="3"/>
      <c r="D2" s="3"/>
      <c r="E2" s="3"/>
      <c r="F2" s="3"/>
      <c r="G2" s="3"/>
      <c r="H2" s="3"/>
      <c r="I2" s="3"/>
    </row>
    <row r="3" s="2" customFormat="1" ht="20.1" customHeight="1" spans="1:9">
      <c r="A3" s="2" t="e">
        <f>#REF!&amp;#REF!</f>
        <v>#REF!</v>
      </c>
      <c r="I3" s="6" t="s">
        <v>1</v>
      </c>
    </row>
    <row r="4" s="3" customFormat="1" ht="20.1" customHeight="1" spans="1:9">
      <c r="A4" s="7" t="s">
        <v>3</v>
      </c>
      <c r="B4" s="7" t="s">
        <v>119</v>
      </c>
      <c r="C4" s="7" t="s">
        <v>120</v>
      </c>
      <c r="D4" s="7" t="s">
        <v>113</v>
      </c>
      <c r="E4" s="7" t="s">
        <v>114</v>
      </c>
      <c r="F4" s="7" t="s">
        <v>115</v>
      </c>
      <c r="G4" s="7" t="s">
        <v>91</v>
      </c>
      <c r="H4" s="7" t="s">
        <v>92</v>
      </c>
      <c r="I4" s="7" t="s">
        <v>116</v>
      </c>
    </row>
    <row r="5" s="2" customFormat="1" ht="20.1" customHeight="1" spans="1:9">
      <c r="A5" s="7"/>
      <c r="B5" s="8"/>
      <c r="C5" s="68"/>
      <c r="D5" s="68"/>
      <c r="E5" s="10"/>
      <c r="F5" s="7"/>
      <c r="G5" s="10"/>
      <c r="H5" s="10"/>
      <c r="I5" s="10" t="str">
        <f>IF(G5=0,"",(H5-G5)/G5*100)</f>
        <v/>
      </c>
    </row>
    <row r="6" s="2" customFormat="1" ht="20.1" customHeight="1" spans="1:9">
      <c r="A6" s="7"/>
      <c r="B6" s="8"/>
      <c r="C6" s="68"/>
      <c r="D6" s="68"/>
      <c r="E6" s="10"/>
      <c r="F6" s="7"/>
      <c r="G6" s="10"/>
      <c r="H6" s="10"/>
      <c r="I6" s="10" t="str">
        <f t="shared" ref="I6:I22" si="0">IF(G6=0,"",(H6-G6)/G6*100)</f>
        <v/>
      </c>
    </row>
    <row r="7" s="2" customFormat="1" ht="20.1" customHeight="1" spans="1:9">
      <c r="A7" s="7"/>
      <c r="B7" s="8"/>
      <c r="C7" s="68"/>
      <c r="D7" s="68"/>
      <c r="E7" s="10"/>
      <c r="F7" s="7"/>
      <c r="G7" s="10"/>
      <c r="H7" s="10"/>
      <c r="I7" s="10" t="str">
        <f t="shared" si="0"/>
        <v/>
      </c>
    </row>
    <row r="8" s="2" customFormat="1" ht="20.1" customHeight="1" spans="1:9">
      <c r="A8" s="7"/>
      <c r="B8" s="8"/>
      <c r="C8" s="68"/>
      <c r="D8" s="68"/>
      <c r="E8" s="10"/>
      <c r="F8" s="7"/>
      <c r="G8" s="10"/>
      <c r="H8" s="10"/>
      <c r="I8" s="10" t="str">
        <f t="shared" si="0"/>
        <v/>
      </c>
    </row>
    <row r="9" s="2" customFormat="1" ht="20.1" customHeight="1" spans="1:9">
      <c r="A9" s="7"/>
      <c r="B9" s="8"/>
      <c r="C9" s="68"/>
      <c r="D9" s="68"/>
      <c r="E9" s="10"/>
      <c r="F9" s="7"/>
      <c r="G9" s="10"/>
      <c r="H9" s="10"/>
      <c r="I9" s="10" t="str">
        <f t="shared" si="0"/>
        <v/>
      </c>
    </row>
    <row r="10" s="2" customFormat="1" ht="20.1" customHeight="1" spans="1:9">
      <c r="A10" s="7"/>
      <c r="B10" s="8"/>
      <c r="C10" s="68"/>
      <c r="D10" s="68"/>
      <c r="E10" s="10"/>
      <c r="F10" s="7"/>
      <c r="G10" s="10"/>
      <c r="H10" s="10"/>
      <c r="I10" s="10" t="str">
        <f t="shared" si="0"/>
        <v/>
      </c>
    </row>
    <row r="11" s="2" customFormat="1" ht="20.1" customHeight="1" spans="1:9">
      <c r="A11" s="7"/>
      <c r="B11" s="8"/>
      <c r="C11" s="68"/>
      <c r="D11" s="68"/>
      <c r="E11" s="10"/>
      <c r="F11" s="7"/>
      <c r="G11" s="10"/>
      <c r="H11" s="10"/>
      <c r="I11" s="10" t="str">
        <f t="shared" si="0"/>
        <v/>
      </c>
    </row>
    <row r="12" s="2" customFormat="1" ht="20.1" customHeight="1" spans="1:9">
      <c r="A12" s="7"/>
      <c r="B12" s="8"/>
      <c r="C12" s="68"/>
      <c r="D12" s="68"/>
      <c r="E12" s="10"/>
      <c r="F12" s="7"/>
      <c r="G12" s="10"/>
      <c r="H12" s="10"/>
      <c r="I12" s="10" t="str">
        <f t="shared" si="0"/>
        <v/>
      </c>
    </row>
    <row r="13" s="2" customFormat="1" ht="20.1" customHeight="1" spans="1:9">
      <c r="A13" s="7"/>
      <c r="B13" s="8"/>
      <c r="C13" s="68"/>
      <c r="D13" s="68"/>
      <c r="E13" s="10"/>
      <c r="F13" s="7"/>
      <c r="G13" s="10"/>
      <c r="H13" s="10"/>
      <c r="I13" s="10" t="str">
        <f t="shared" si="0"/>
        <v/>
      </c>
    </row>
    <row r="14" s="2" customFormat="1" ht="20.1" customHeight="1" spans="1:9">
      <c r="A14" s="7"/>
      <c r="B14" s="8"/>
      <c r="C14" s="68"/>
      <c r="D14" s="68"/>
      <c r="E14" s="10"/>
      <c r="F14" s="7"/>
      <c r="G14" s="10"/>
      <c r="H14" s="10"/>
      <c r="I14" s="10" t="str">
        <f t="shared" si="0"/>
        <v/>
      </c>
    </row>
    <row r="15" s="2" customFormat="1" ht="20.1" customHeight="1" spans="1:9">
      <c r="A15" s="7"/>
      <c r="B15" s="8"/>
      <c r="C15" s="68"/>
      <c r="D15" s="68"/>
      <c r="E15" s="10"/>
      <c r="F15" s="7"/>
      <c r="G15" s="10"/>
      <c r="H15" s="10"/>
      <c r="I15" s="10" t="str">
        <f t="shared" si="0"/>
        <v/>
      </c>
    </row>
    <row r="16" s="2" customFormat="1" ht="20.1" customHeight="1" spans="1:9">
      <c r="A16" s="7"/>
      <c r="B16" s="8"/>
      <c r="C16" s="68"/>
      <c r="D16" s="68"/>
      <c r="E16" s="10"/>
      <c r="F16" s="7"/>
      <c r="G16" s="10"/>
      <c r="H16" s="10"/>
      <c r="I16" s="72" t="str">
        <f t="shared" si="0"/>
        <v/>
      </c>
    </row>
    <row r="17" s="2" customFormat="1" ht="20.1" customHeight="1" spans="1:9">
      <c r="A17" s="7"/>
      <c r="B17" s="8"/>
      <c r="C17" s="68"/>
      <c r="D17" s="68"/>
      <c r="E17" s="10"/>
      <c r="F17" s="7"/>
      <c r="G17" s="10"/>
      <c r="H17" s="12"/>
      <c r="I17" s="10" t="str">
        <f t="shared" si="0"/>
        <v/>
      </c>
    </row>
    <row r="18" s="2" customFormat="1" ht="20.1" customHeight="1" spans="1:9">
      <c r="A18" s="7"/>
      <c r="B18" s="8"/>
      <c r="C18" s="68"/>
      <c r="D18" s="68"/>
      <c r="E18" s="10"/>
      <c r="F18" s="7"/>
      <c r="G18" s="10"/>
      <c r="H18" s="10"/>
      <c r="I18" s="47" t="str">
        <f t="shared" si="0"/>
        <v/>
      </c>
    </row>
    <row r="19" s="2" customFormat="1" ht="20.1" customHeight="1" spans="1:9">
      <c r="A19" s="7"/>
      <c r="B19" s="8"/>
      <c r="C19" s="68"/>
      <c r="D19" s="68"/>
      <c r="E19" s="10"/>
      <c r="F19" s="7"/>
      <c r="G19" s="10"/>
      <c r="H19" s="10"/>
      <c r="I19" s="10" t="str">
        <f t="shared" si="0"/>
        <v/>
      </c>
    </row>
    <row r="20" s="2" customFormat="1" ht="20.1" customHeight="1" spans="1:9">
      <c r="A20" s="7"/>
      <c r="B20" s="8"/>
      <c r="C20" s="68"/>
      <c r="D20" s="68"/>
      <c r="E20" s="10"/>
      <c r="F20" s="7"/>
      <c r="G20" s="10"/>
      <c r="H20" s="10"/>
      <c r="I20" s="10" t="str">
        <f t="shared" si="0"/>
        <v/>
      </c>
    </row>
    <row r="21" s="2" customFormat="1" ht="20.1" customHeight="1" spans="1:9">
      <c r="A21" s="7"/>
      <c r="B21" s="8"/>
      <c r="C21" s="68"/>
      <c r="D21" s="68"/>
      <c r="E21" s="12"/>
      <c r="F21" s="7"/>
      <c r="G21" s="10"/>
      <c r="H21" s="10"/>
      <c r="I21" s="10"/>
    </row>
    <row r="22" s="2" customFormat="1" ht="20.1" customHeight="1" spans="1:9">
      <c r="A22" s="13" t="s">
        <v>117</v>
      </c>
      <c r="B22" s="14"/>
      <c r="C22" s="11"/>
      <c r="D22" s="11"/>
      <c r="E22" s="10"/>
      <c r="F22" s="7"/>
      <c r="G22" s="10">
        <f>SUM(G5:G21)</f>
        <v>0</v>
      </c>
      <c r="H22" s="10">
        <f>SUM(H5:H21)</f>
        <v>0</v>
      </c>
      <c r="I22" s="10" t="str">
        <f t="shared" si="0"/>
        <v/>
      </c>
    </row>
    <row r="23" s="2" customFormat="1" ht="20.1" customHeight="1" spans="1:1">
      <c r="A23" s="15" t="e">
        <f>现金!A22</f>
        <v>#REF!</v>
      </c>
    </row>
    <row r="24" s="2" customFormat="1" ht="20.1" customHeight="1" spans="1:1">
      <c r="A24" s="15" t="e">
        <f>CONCATENATE(#REF!,#REF!,#REF!,#REF!,#REF!,#REF!,#REF!)</f>
        <v>#REF!</v>
      </c>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I1"/>
    <mergeCell ref="A2:I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view="pageBreakPreview" zoomScaleNormal="100" workbookViewId="0">
      <selection activeCell="L45" sqref="L45"/>
    </sheetView>
  </sheetViews>
  <sheetFormatPr defaultColWidth="9" defaultRowHeight="13"/>
  <cols>
    <col min="1" max="1" width="4.375" style="183" customWidth="1"/>
    <col min="2" max="2" width="10.875" style="183" customWidth="1"/>
    <col min="3" max="3" width="10" style="183" customWidth="1"/>
    <col min="4" max="4" width="17.875" style="183" customWidth="1"/>
    <col min="5" max="5" width="8" style="183" customWidth="1"/>
    <col min="6" max="6" width="8.625" style="183" customWidth="1"/>
    <col min="7" max="8" width="7.625" style="183" customWidth="1"/>
    <col min="9" max="9" width="7.125" style="183" customWidth="1"/>
    <col min="10" max="10" width="7.375" style="183" customWidth="1"/>
    <col min="11" max="11" width="7.5" style="183" customWidth="1"/>
    <col min="12" max="12" width="8.125" style="183" customWidth="1"/>
    <col min="13" max="14" width="8.375" style="183" customWidth="1"/>
    <col min="15" max="15" width="7.625" style="183" customWidth="1"/>
    <col min="16" max="16" width="7.375" style="183" customWidth="1"/>
    <col min="17" max="17" width="8.375" style="183" customWidth="1"/>
    <col min="18" max="16384" width="9" style="183"/>
  </cols>
  <sheetData>
    <row r="1" s="180" customFormat="1" ht="24.95" customHeight="1" spans="1:17">
      <c r="A1" s="76" t="s">
        <v>301</v>
      </c>
      <c r="B1" s="76"/>
      <c r="C1" s="76"/>
      <c r="D1" s="76"/>
      <c r="E1" s="76"/>
      <c r="F1" s="76"/>
      <c r="G1" s="76"/>
      <c r="H1" s="76"/>
      <c r="I1" s="76"/>
      <c r="J1" s="76"/>
      <c r="K1" s="76"/>
      <c r="L1" s="76"/>
      <c r="M1" s="76"/>
      <c r="N1" s="76"/>
      <c r="O1" s="76"/>
      <c r="P1" s="76"/>
      <c r="Q1" s="76"/>
    </row>
    <row r="2" s="181" customFormat="1" ht="20.1" customHeight="1" spans="1:17">
      <c r="A2" s="184" t="s">
        <v>285</v>
      </c>
      <c r="B2" s="184"/>
      <c r="C2" s="184"/>
      <c r="D2" s="184"/>
      <c r="E2" s="184"/>
      <c r="F2" s="184"/>
      <c r="G2" s="184"/>
      <c r="H2" s="184"/>
      <c r="I2" s="184"/>
      <c r="J2" s="184"/>
      <c r="K2" s="184"/>
      <c r="L2" s="184"/>
      <c r="M2" s="184"/>
      <c r="N2" s="184"/>
      <c r="O2" s="184"/>
      <c r="P2" s="184"/>
      <c r="Q2" s="184"/>
    </row>
    <row r="3" s="78" customFormat="1" ht="20.1" customHeight="1" spans="1:17">
      <c r="A3" s="77" t="e">
        <f>'4-5-2投资性房地产'!A3:P3</f>
        <v>#REF!</v>
      </c>
      <c r="B3" s="77"/>
      <c r="C3" s="77"/>
      <c r="D3" s="77"/>
      <c r="E3" s="77"/>
      <c r="F3" s="77"/>
      <c r="G3" s="77"/>
      <c r="H3" s="77"/>
      <c r="I3" s="77"/>
      <c r="J3" s="77"/>
      <c r="K3" s="77"/>
      <c r="L3" s="77"/>
      <c r="M3" s="77"/>
      <c r="N3" s="77"/>
      <c r="O3" s="77"/>
      <c r="P3" s="77"/>
      <c r="Q3" s="77"/>
    </row>
    <row r="4" s="78" customFormat="1" ht="20.1" customHeight="1" spans="1:17">
      <c r="A4" s="185" t="s">
        <v>302</v>
      </c>
      <c r="B4" s="185"/>
      <c r="C4" s="185"/>
      <c r="D4" s="185"/>
      <c r="E4" s="185"/>
      <c r="Q4" s="89" t="s">
        <v>1</v>
      </c>
    </row>
    <row r="5" s="182" customFormat="1" ht="24.95" customHeight="1" spans="1:17">
      <c r="A5" s="79" t="s">
        <v>3</v>
      </c>
      <c r="B5" s="79" t="s">
        <v>303</v>
      </c>
      <c r="C5" s="186" t="s">
        <v>304</v>
      </c>
      <c r="D5" s="186" t="s">
        <v>287</v>
      </c>
      <c r="E5" s="79" t="s">
        <v>305</v>
      </c>
      <c r="F5" s="79" t="s">
        <v>306</v>
      </c>
      <c r="G5" s="79" t="s">
        <v>307</v>
      </c>
      <c r="H5" s="79" t="s">
        <v>308</v>
      </c>
      <c r="I5" s="79" t="s">
        <v>309</v>
      </c>
      <c r="J5" s="79" t="s">
        <v>310</v>
      </c>
      <c r="K5" s="79" t="s">
        <v>311</v>
      </c>
      <c r="L5" s="79" t="s">
        <v>228</v>
      </c>
      <c r="M5" s="90" t="s">
        <v>91</v>
      </c>
      <c r="N5" s="79" t="s">
        <v>92</v>
      </c>
      <c r="O5" s="79" t="s">
        <v>233</v>
      </c>
      <c r="P5" s="79" t="s">
        <v>116</v>
      </c>
      <c r="Q5" s="79" t="s">
        <v>6</v>
      </c>
    </row>
    <row r="6" s="78" customFormat="1" ht="20.1" customHeight="1" spans="1:17">
      <c r="A6" s="81"/>
      <c r="B6" s="81"/>
      <c r="C6" s="187"/>
      <c r="D6" s="187"/>
      <c r="E6" s="188"/>
      <c r="F6" s="82"/>
      <c r="G6" s="81"/>
      <c r="H6" s="81"/>
      <c r="I6" s="81"/>
      <c r="J6" s="81"/>
      <c r="K6" s="91"/>
      <c r="L6" s="91"/>
      <c r="M6" s="92"/>
      <c r="N6" s="91"/>
      <c r="O6" s="91"/>
      <c r="P6" s="91"/>
      <c r="Q6" s="93"/>
    </row>
    <row r="7" s="78" customFormat="1" ht="20.1" customHeight="1" spans="1:17">
      <c r="A7" s="81"/>
      <c r="B7" s="81"/>
      <c r="C7" s="187"/>
      <c r="D7" s="187"/>
      <c r="E7" s="188"/>
      <c r="F7" s="82"/>
      <c r="G7" s="81"/>
      <c r="H7" s="81"/>
      <c r="I7" s="81"/>
      <c r="J7" s="81"/>
      <c r="K7" s="91"/>
      <c r="L7" s="91"/>
      <c r="M7" s="91"/>
      <c r="N7" s="91"/>
      <c r="O7" s="91"/>
      <c r="P7" s="91"/>
      <c r="Q7" s="93"/>
    </row>
    <row r="8" s="78" customFormat="1" ht="20.1" customHeight="1" spans="1:17">
      <c r="A8" s="81"/>
      <c r="B8" s="81"/>
      <c r="C8" s="187"/>
      <c r="D8" s="187"/>
      <c r="E8" s="188"/>
      <c r="F8" s="82"/>
      <c r="G8" s="81"/>
      <c r="H8" s="81"/>
      <c r="I8" s="81"/>
      <c r="J8" s="81"/>
      <c r="K8" s="91"/>
      <c r="L8" s="91"/>
      <c r="M8" s="91"/>
      <c r="N8" s="91"/>
      <c r="O8" s="91"/>
      <c r="P8" s="91"/>
      <c r="Q8" s="93"/>
    </row>
    <row r="9" s="78" customFormat="1" ht="20.1" customHeight="1" spans="1:17">
      <c r="A9" s="81"/>
      <c r="B9" s="81"/>
      <c r="C9" s="187"/>
      <c r="D9" s="187"/>
      <c r="E9" s="188"/>
      <c r="F9" s="82"/>
      <c r="G9" s="81"/>
      <c r="H9" s="81"/>
      <c r="I9" s="81"/>
      <c r="J9" s="81"/>
      <c r="K9" s="91"/>
      <c r="L9" s="91"/>
      <c r="M9" s="91"/>
      <c r="N9" s="91"/>
      <c r="O9" s="91"/>
      <c r="P9" s="91"/>
      <c r="Q9" s="93"/>
    </row>
    <row r="10" s="78" customFormat="1" ht="20.1" customHeight="1" spans="1:17">
      <c r="A10" s="81"/>
      <c r="B10" s="81"/>
      <c r="C10" s="187"/>
      <c r="D10" s="187"/>
      <c r="E10" s="188"/>
      <c r="F10" s="82"/>
      <c r="G10" s="81"/>
      <c r="H10" s="81"/>
      <c r="I10" s="81"/>
      <c r="J10" s="81"/>
      <c r="K10" s="91"/>
      <c r="L10" s="91"/>
      <c r="M10" s="91"/>
      <c r="N10" s="91"/>
      <c r="O10" s="91"/>
      <c r="P10" s="91"/>
      <c r="Q10" s="93"/>
    </row>
    <row r="11" s="78" customFormat="1" ht="20.1" customHeight="1" spans="1:17">
      <c r="A11" s="81"/>
      <c r="B11" s="81"/>
      <c r="C11" s="187"/>
      <c r="D11" s="187"/>
      <c r="E11" s="188"/>
      <c r="F11" s="82"/>
      <c r="G11" s="81"/>
      <c r="H11" s="81"/>
      <c r="I11" s="81"/>
      <c r="J11" s="81"/>
      <c r="K11" s="91"/>
      <c r="L11" s="91"/>
      <c r="M11" s="91"/>
      <c r="N11" s="91"/>
      <c r="O11" s="91"/>
      <c r="P11" s="91"/>
      <c r="Q11" s="93"/>
    </row>
    <row r="12" s="78" customFormat="1" ht="20.1" customHeight="1" spans="1:17">
      <c r="A12" s="81"/>
      <c r="B12" s="81"/>
      <c r="C12" s="187"/>
      <c r="D12" s="187"/>
      <c r="E12" s="188"/>
      <c r="F12" s="82"/>
      <c r="G12" s="81"/>
      <c r="H12" s="81"/>
      <c r="I12" s="81"/>
      <c r="J12" s="81"/>
      <c r="K12" s="91"/>
      <c r="L12" s="91"/>
      <c r="M12" s="91"/>
      <c r="N12" s="91"/>
      <c r="O12" s="91"/>
      <c r="P12" s="91"/>
      <c r="Q12" s="93"/>
    </row>
    <row r="13" s="78" customFormat="1" ht="20.1" customHeight="1" spans="1:17">
      <c r="A13" s="81"/>
      <c r="B13" s="81"/>
      <c r="C13" s="187"/>
      <c r="D13" s="187"/>
      <c r="E13" s="188"/>
      <c r="F13" s="82"/>
      <c r="G13" s="81"/>
      <c r="H13" s="81"/>
      <c r="I13" s="81"/>
      <c r="J13" s="81"/>
      <c r="K13" s="91"/>
      <c r="L13" s="91"/>
      <c r="M13" s="91"/>
      <c r="N13" s="91"/>
      <c r="O13" s="91"/>
      <c r="P13" s="91"/>
      <c r="Q13" s="93"/>
    </row>
    <row r="14" s="78" customFormat="1" ht="20.1" customHeight="1" spans="1:17">
      <c r="A14" s="81"/>
      <c r="B14" s="81"/>
      <c r="C14" s="187"/>
      <c r="D14" s="187"/>
      <c r="E14" s="188"/>
      <c r="F14" s="82"/>
      <c r="G14" s="81"/>
      <c r="H14" s="81"/>
      <c r="I14" s="81"/>
      <c r="J14" s="81"/>
      <c r="K14" s="91"/>
      <c r="L14" s="91"/>
      <c r="M14" s="91"/>
      <c r="N14" s="91"/>
      <c r="O14" s="91"/>
      <c r="P14" s="91"/>
      <c r="Q14" s="93"/>
    </row>
    <row r="15" s="78" customFormat="1" ht="20.1" customHeight="1" spans="1:17">
      <c r="A15" s="81"/>
      <c r="B15" s="81"/>
      <c r="C15" s="187"/>
      <c r="D15" s="187"/>
      <c r="E15" s="188"/>
      <c r="F15" s="82"/>
      <c r="G15" s="81"/>
      <c r="H15" s="81"/>
      <c r="I15" s="81"/>
      <c r="J15" s="81"/>
      <c r="K15" s="91"/>
      <c r="L15" s="91"/>
      <c r="M15" s="91"/>
      <c r="N15" s="91"/>
      <c r="O15" s="91"/>
      <c r="P15" s="91"/>
      <c r="Q15" s="93"/>
    </row>
    <row r="16" s="78" customFormat="1" ht="20.1" customHeight="1" spans="1:17">
      <c r="A16" s="81"/>
      <c r="B16" s="81"/>
      <c r="C16" s="187"/>
      <c r="D16" s="187"/>
      <c r="E16" s="188"/>
      <c r="F16" s="82"/>
      <c r="G16" s="81"/>
      <c r="H16" s="81"/>
      <c r="I16" s="191"/>
      <c r="J16" s="81"/>
      <c r="K16" s="91"/>
      <c r="L16" s="91"/>
      <c r="M16" s="91"/>
      <c r="N16" s="91"/>
      <c r="O16" s="91"/>
      <c r="P16" s="91"/>
      <c r="Q16" s="93"/>
    </row>
    <row r="17" s="78" customFormat="1" ht="20.1" customHeight="1" spans="1:17">
      <c r="A17" s="81"/>
      <c r="B17" s="81"/>
      <c r="C17" s="187"/>
      <c r="D17" s="187"/>
      <c r="E17" s="188"/>
      <c r="F17" s="82"/>
      <c r="G17" s="81"/>
      <c r="H17" s="83"/>
      <c r="I17" s="81"/>
      <c r="J17" s="190"/>
      <c r="K17" s="91"/>
      <c r="L17" s="91"/>
      <c r="M17" s="91"/>
      <c r="N17" s="91"/>
      <c r="O17" s="91"/>
      <c r="P17" s="91"/>
      <c r="Q17" s="93"/>
    </row>
    <row r="18" s="78" customFormat="1" ht="20.1" customHeight="1" spans="1:17">
      <c r="A18" s="81"/>
      <c r="B18" s="81"/>
      <c r="C18" s="187"/>
      <c r="D18" s="187"/>
      <c r="E18" s="188"/>
      <c r="F18" s="82"/>
      <c r="G18" s="81"/>
      <c r="H18" s="81"/>
      <c r="I18" s="192"/>
      <c r="J18" s="81"/>
      <c r="K18" s="91"/>
      <c r="L18" s="91"/>
      <c r="M18" s="91"/>
      <c r="N18" s="91"/>
      <c r="O18" s="91"/>
      <c r="P18" s="91"/>
      <c r="Q18" s="93"/>
    </row>
    <row r="19" s="78" customFormat="1" ht="20.1" customHeight="1" spans="1:17">
      <c r="A19" s="81"/>
      <c r="B19" s="81"/>
      <c r="C19" s="187"/>
      <c r="D19" s="187"/>
      <c r="E19" s="188"/>
      <c r="F19" s="82"/>
      <c r="G19" s="81"/>
      <c r="H19" s="81"/>
      <c r="I19" s="81"/>
      <c r="J19" s="81"/>
      <c r="K19" s="91"/>
      <c r="L19" s="91"/>
      <c r="M19" s="91"/>
      <c r="N19" s="91"/>
      <c r="O19" s="91"/>
      <c r="P19" s="91"/>
      <c r="Q19" s="93"/>
    </row>
    <row r="20" s="78" customFormat="1" ht="20.1" customHeight="1" spans="1:17">
      <c r="A20" s="81"/>
      <c r="B20" s="81"/>
      <c r="C20" s="187"/>
      <c r="D20" s="187"/>
      <c r="E20" s="188"/>
      <c r="F20" s="82"/>
      <c r="G20" s="81"/>
      <c r="H20" s="81"/>
      <c r="I20" s="81"/>
      <c r="J20" s="81"/>
      <c r="K20" s="91"/>
      <c r="L20" s="91"/>
      <c r="M20" s="91"/>
      <c r="N20" s="91"/>
      <c r="O20" s="91"/>
      <c r="P20" s="91"/>
      <c r="Q20" s="93"/>
    </row>
    <row r="21" s="78" customFormat="1" ht="20.1" customHeight="1" spans="1:17">
      <c r="A21" s="81"/>
      <c r="B21" s="81"/>
      <c r="C21" s="187"/>
      <c r="D21" s="187"/>
      <c r="E21" s="189"/>
      <c r="F21" s="82"/>
      <c r="G21" s="81"/>
      <c r="H21" s="81"/>
      <c r="I21" s="81"/>
      <c r="J21" s="81"/>
      <c r="K21" s="91"/>
      <c r="L21" s="91"/>
      <c r="M21" s="91"/>
      <c r="N21" s="91"/>
      <c r="O21" s="91"/>
      <c r="P21" s="91"/>
      <c r="Q21" s="93"/>
    </row>
    <row r="22" s="78" customFormat="1" ht="20.1" customHeight="1" spans="1:17">
      <c r="A22" s="81"/>
      <c r="B22" s="81"/>
      <c r="C22" s="187"/>
      <c r="D22" s="187"/>
      <c r="E22" s="188"/>
      <c r="F22" s="82"/>
      <c r="G22" s="81"/>
      <c r="H22" s="81"/>
      <c r="I22" s="81"/>
      <c r="J22" s="81"/>
      <c r="K22" s="91"/>
      <c r="L22" s="91"/>
      <c r="M22" s="91"/>
      <c r="N22" s="91"/>
      <c r="O22" s="91"/>
      <c r="P22" s="91"/>
      <c r="Q22" s="93"/>
    </row>
    <row r="23" s="78" customFormat="1" ht="20.1" customHeight="1" spans="1:17">
      <c r="A23" s="81"/>
      <c r="B23" s="81"/>
      <c r="C23" s="187"/>
      <c r="D23" s="187"/>
      <c r="E23" s="188"/>
      <c r="F23" s="82"/>
      <c r="G23" s="81"/>
      <c r="H23" s="81"/>
      <c r="I23" s="81"/>
      <c r="J23" s="81"/>
      <c r="K23" s="91"/>
      <c r="L23" s="91"/>
      <c r="M23" s="91"/>
      <c r="N23" s="91"/>
      <c r="O23" s="91"/>
      <c r="P23" s="91"/>
      <c r="Q23" s="93"/>
    </row>
    <row r="24" s="78" customFormat="1" ht="20.1" customHeight="1" spans="1:17">
      <c r="A24" s="83" t="s">
        <v>158</v>
      </c>
      <c r="B24" s="194"/>
      <c r="C24" s="195"/>
      <c r="D24" s="195"/>
      <c r="E24" s="81"/>
      <c r="F24" s="82"/>
      <c r="G24" s="82"/>
      <c r="H24" s="82"/>
      <c r="I24" s="198"/>
      <c r="J24" s="91" t="s">
        <v>244</v>
      </c>
      <c r="K24" s="92"/>
      <c r="L24" s="91"/>
      <c r="M24" s="91"/>
      <c r="N24" s="81"/>
      <c r="O24" s="81"/>
      <c r="P24" s="91"/>
      <c r="Q24" s="91" t="s">
        <v>244</v>
      </c>
    </row>
    <row r="25" s="78" customFormat="1" ht="20.1" customHeight="1" spans="1:17">
      <c r="A25" s="189" t="s">
        <v>293</v>
      </c>
      <c r="B25" s="196"/>
      <c r="C25" s="197"/>
      <c r="D25" s="190"/>
      <c r="E25" s="81"/>
      <c r="F25" s="82"/>
      <c r="G25" s="82"/>
      <c r="H25" s="82"/>
      <c r="I25" s="198"/>
      <c r="J25" s="91"/>
      <c r="K25" s="92"/>
      <c r="L25" s="91"/>
      <c r="M25" s="91"/>
      <c r="N25" s="81"/>
      <c r="O25" s="81"/>
      <c r="P25" s="91"/>
      <c r="Q25" s="91" t="s">
        <v>244</v>
      </c>
    </row>
    <row r="26" s="78" customFormat="1" ht="20.1" customHeight="1" spans="1:17">
      <c r="A26" s="83" t="s">
        <v>158</v>
      </c>
      <c r="B26" s="85"/>
      <c r="C26" s="190"/>
      <c r="D26" s="190"/>
      <c r="E26" s="81"/>
      <c r="F26" s="82"/>
      <c r="G26" s="82"/>
      <c r="H26" s="82"/>
      <c r="I26" s="93"/>
      <c r="J26" s="91"/>
      <c r="K26" s="92"/>
      <c r="L26" s="91"/>
      <c r="M26" s="91">
        <f>SUM(M6:M25)</f>
        <v>0</v>
      </c>
      <c r="N26" s="91">
        <f>SUM(N6:N25)</f>
        <v>0</v>
      </c>
      <c r="O26" s="81"/>
      <c r="P26" s="91"/>
      <c r="Q26" s="91" t="s">
        <v>244</v>
      </c>
    </row>
    <row r="27" s="78" customFormat="1" ht="15.75" customHeight="1" spans="1:13">
      <c r="A27" s="15" t="e">
        <f>'4-5-2投资性房地产'!A27</f>
        <v>#REF!</v>
      </c>
      <c r="B27" s="2"/>
      <c r="C27" s="2"/>
      <c r="D27" s="2"/>
      <c r="M27" s="15"/>
    </row>
    <row r="28" s="78" customFormat="1" ht="15.75" customHeight="1" spans="1:1">
      <c r="A28" s="15" t="e">
        <f>CONCATENATE(#REF!,#REF!,#REF!,#REF!,#REF!,#REF!,#REF!)</f>
        <v>#REF!</v>
      </c>
    </row>
  </sheetData>
  <mergeCells count="7">
    <mergeCell ref="A1:Q1"/>
    <mergeCell ref="A2:Q2"/>
    <mergeCell ref="A3:Q3"/>
    <mergeCell ref="A4:E4"/>
    <mergeCell ref="A24:C24"/>
    <mergeCell ref="A25:C25"/>
    <mergeCell ref="A26:C26"/>
  </mergeCells>
  <printOptions horizontalCentered="1"/>
  <pageMargins left="0.62992125984252" right="0.62992125984252" top="0.708661417322835" bottom="0.590551181102362" header="1.02362204724409" footer="0.511811023622047"/>
  <pageSetup paperSize="9" scale="86"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view="pageBreakPreview" zoomScaleNormal="100" workbookViewId="0">
      <selection activeCell="L45" sqref="L45"/>
    </sheetView>
  </sheetViews>
  <sheetFormatPr defaultColWidth="9" defaultRowHeight="13"/>
  <cols>
    <col min="1" max="1" width="6.375" style="183" customWidth="1"/>
    <col min="2" max="2" width="10.625" style="183" customWidth="1"/>
    <col min="3" max="3" width="7.875" style="183" customWidth="1"/>
    <col min="4" max="4" width="17.875" style="183" customWidth="1"/>
    <col min="5" max="5" width="9.125" style="183" customWidth="1"/>
    <col min="6" max="6" width="10.375" style="183" customWidth="1"/>
    <col min="7" max="10" width="7.625" style="183" customWidth="1"/>
    <col min="11" max="11" width="6.625" style="183" customWidth="1"/>
    <col min="12" max="12" width="10.125" style="183" customWidth="1"/>
    <col min="13" max="14" width="11.875" style="183" customWidth="1"/>
    <col min="15" max="15" width="10.125" style="183" customWidth="1"/>
    <col min="16" max="16" width="7.5" style="183" customWidth="1"/>
    <col min="17" max="17" width="7.875" style="183" customWidth="1"/>
    <col min="18" max="16384" width="9" style="183"/>
  </cols>
  <sheetData>
    <row r="1" s="180" customFormat="1" ht="24.95" customHeight="1" spans="1:18">
      <c r="A1" s="76" t="s">
        <v>301</v>
      </c>
      <c r="B1" s="76"/>
      <c r="C1" s="76"/>
      <c r="D1" s="76"/>
      <c r="E1" s="76"/>
      <c r="F1" s="76"/>
      <c r="G1" s="76"/>
      <c r="H1" s="76"/>
      <c r="I1" s="76"/>
      <c r="J1" s="76"/>
      <c r="K1" s="76"/>
      <c r="L1" s="76"/>
      <c r="M1" s="76"/>
      <c r="N1" s="76"/>
      <c r="O1" s="76"/>
      <c r="P1" s="76"/>
      <c r="Q1" s="76"/>
      <c r="R1" s="193"/>
    </row>
    <row r="2" s="181" customFormat="1" ht="20.1" customHeight="1" spans="1:18">
      <c r="A2" s="184" t="s">
        <v>295</v>
      </c>
      <c r="B2" s="184"/>
      <c r="C2" s="184"/>
      <c r="D2" s="184"/>
      <c r="E2" s="184"/>
      <c r="F2" s="184"/>
      <c r="G2" s="184"/>
      <c r="H2" s="184"/>
      <c r="I2" s="184"/>
      <c r="J2" s="184"/>
      <c r="K2" s="184"/>
      <c r="L2" s="184"/>
      <c r="M2" s="184"/>
      <c r="N2" s="184"/>
      <c r="O2" s="184"/>
      <c r="P2" s="184"/>
      <c r="Q2" s="184"/>
      <c r="R2" s="182"/>
    </row>
    <row r="3" s="78" customFormat="1" ht="20.1" customHeight="1" spans="1:17">
      <c r="A3" s="77" t="e">
        <f>'4-5-3投资性地产'!A3:Q3</f>
        <v>#REF!</v>
      </c>
      <c r="B3" s="77"/>
      <c r="C3" s="77"/>
      <c r="D3" s="77"/>
      <c r="E3" s="77"/>
      <c r="F3" s="77"/>
      <c r="G3" s="77"/>
      <c r="H3" s="77"/>
      <c r="I3" s="77"/>
      <c r="J3" s="77"/>
      <c r="K3" s="77"/>
      <c r="L3" s="77"/>
      <c r="M3" s="77"/>
      <c r="N3" s="77"/>
      <c r="O3" s="77"/>
      <c r="P3" s="77"/>
      <c r="Q3" s="77"/>
    </row>
    <row r="4" s="78" customFormat="1" ht="20.1" customHeight="1" spans="1:17">
      <c r="A4" s="185" t="s">
        <v>302</v>
      </c>
      <c r="B4" s="185"/>
      <c r="C4" s="185"/>
      <c r="D4" s="185"/>
      <c r="E4" s="185"/>
      <c r="Q4" s="89" t="s">
        <v>1</v>
      </c>
    </row>
    <row r="5" s="182" customFormat="1" ht="24.95" customHeight="1" spans="1:17">
      <c r="A5" s="79" t="s">
        <v>3</v>
      </c>
      <c r="B5" s="79" t="s">
        <v>303</v>
      </c>
      <c r="C5" s="186" t="s">
        <v>304</v>
      </c>
      <c r="D5" s="186" t="s">
        <v>287</v>
      </c>
      <c r="E5" s="79" t="s">
        <v>305</v>
      </c>
      <c r="F5" s="79" t="s">
        <v>306</v>
      </c>
      <c r="G5" s="79" t="s">
        <v>307</v>
      </c>
      <c r="H5" s="79" t="s">
        <v>308</v>
      </c>
      <c r="I5" s="79" t="s">
        <v>309</v>
      </c>
      <c r="J5" s="79" t="s">
        <v>310</v>
      </c>
      <c r="K5" s="79" t="s">
        <v>311</v>
      </c>
      <c r="L5" s="79" t="s">
        <v>312</v>
      </c>
      <c r="M5" s="90" t="s">
        <v>91</v>
      </c>
      <c r="N5" s="79" t="s">
        <v>92</v>
      </c>
      <c r="O5" s="79" t="s">
        <v>233</v>
      </c>
      <c r="P5" s="79" t="s">
        <v>116</v>
      </c>
      <c r="Q5" s="79" t="s">
        <v>6</v>
      </c>
    </row>
    <row r="6" s="78" customFormat="1" ht="20.1" customHeight="1" spans="1:17">
      <c r="A6" s="81"/>
      <c r="B6" s="81"/>
      <c r="C6" s="187"/>
      <c r="D6" s="187"/>
      <c r="E6" s="188"/>
      <c r="F6" s="82"/>
      <c r="G6" s="81"/>
      <c r="H6" s="81"/>
      <c r="I6" s="81"/>
      <c r="J6" s="81"/>
      <c r="K6" s="91"/>
      <c r="L6" s="91"/>
      <c r="M6" s="92"/>
      <c r="N6" s="91"/>
      <c r="O6" s="91"/>
      <c r="P6" s="91" t="s">
        <v>244</v>
      </c>
      <c r="Q6" s="93"/>
    </row>
    <row r="7" s="78" customFormat="1" ht="20.1" customHeight="1" spans="1:17">
      <c r="A7" s="81"/>
      <c r="B7" s="81"/>
      <c r="C7" s="187"/>
      <c r="D7" s="187"/>
      <c r="E7" s="188"/>
      <c r="F7" s="82"/>
      <c r="G7" s="81"/>
      <c r="H7" s="81"/>
      <c r="I7" s="81"/>
      <c r="J7" s="81"/>
      <c r="K7" s="91"/>
      <c r="L7" s="91"/>
      <c r="M7" s="91"/>
      <c r="N7" s="91"/>
      <c r="O7" s="91"/>
      <c r="P7" s="91" t="s">
        <v>244</v>
      </c>
      <c r="Q7" s="93"/>
    </row>
    <row r="8" s="78" customFormat="1" ht="20.1" customHeight="1" spans="1:17">
      <c r="A8" s="81"/>
      <c r="B8" s="81"/>
      <c r="C8" s="187"/>
      <c r="D8" s="187"/>
      <c r="E8" s="188"/>
      <c r="F8" s="82"/>
      <c r="G8" s="81"/>
      <c r="H8" s="81"/>
      <c r="I8" s="81"/>
      <c r="J8" s="81"/>
      <c r="K8" s="91"/>
      <c r="L8" s="91"/>
      <c r="M8" s="91"/>
      <c r="N8" s="91"/>
      <c r="O8" s="91"/>
      <c r="P8" s="91" t="s">
        <v>244</v>
      </c>
      <c r="Q8" s="93"/>
    </row>
    <row r="9" s="78" customFormat="1" ht="20.1" customHeight="1" spans="1:17">
      <c r="A9" s="81"/>
      <c r="B9" s="81"/>
      <c r="C9" s="187"/>
      <c r="D9" s="187"/>
      <c r="E9" s="188"/>
      <c r="F9" s="82"/>
      <c r="G9" s="81"/>
      <c r="H9" s="81"/>
      <c r="I9" s="81"/>
      <c r="J9" s="81"/>
      <c r="K9" s="91"/>
      <c r="L9" s="91"/>
      <c r="M9" s="91"/>
      <c r="N9" s="91"/>
      <c r="O9" s="91"/>
      <c r="P9" s="91" t="s">
        <v>244</v>
      </c>
      <c r="Q9" s="93"/>
    </row>
    <row r="10" s="78" customFormat="1" ht="20.1" customHeight="1" spans="1:17">
      <c r="A10" s="81"/>
      <c r="B10" s="81"/>
      <c r="C10" s="187"/>
      <c r="D10" s="187"/>
      <c r="E10" s="188"/>
      <c r="F10" s="82"/>
      <c r="G10" s="81"/>
      <c r="H10" s="81"/>
      <c r="I10" s="81"/>
      <c r="J10" s="81"/>
      <c r="K10" s="91"/>
      <c r="L10" s="91"/>
      <c r="M10" s="91"/>
      <c r="N10" s="91"/>
      <c r="O10" s="91"/>
      <c r="P10" s="91" t="s">
        <v>244</v>
      </c>
      <c r="Q10" s="93"/>
    </row>
    <row r="11" s="78" customFormat="1" ht="20.1" customHeight="1" spans="1:17">
      <c r="A11" s="81"/>
      <c r="B11" s="81"/>
      <c r="C11" s="187"/>
      <c r="D11" s="187"/>
      <c r="E11" s="188"/>
      <c r="F11" s="82"/>
      <c r="G11" s="81"/>
      <c r="H11" s="81"/>
      <c r="I11" s="81"/>
      <c r="J11" s="81"/>
      <c r="K11" s="91"/>
      <c r="L11" s="91"/>
      <c r="M11" s="91"/>
      <c r="N11" s="91"/>
      <c r="O11" s="91"/>
      <c r="P11" s="91" t="s">
        <v>244</v>
      </c>
      <c r="Q11" s="93"/>
    </row>
    <row r="12" s="78" customFormat="1" ht="20.1" customHeight="1" spans="1:17">
      <c r="A12" s="81"/>
      <c r="B12" s="81"/>
      <c r="C12" s="187"/>
      <c r="D12" s="187"/>
      <c r="E12" s="188"/>
      <c r="F12" s="82"/>
      <c r="G12" s="81"/>
      <c r="H12" s="81"/>
      <c r="I12" s="81"/>
      <c r="J12" s="81"/>
      <c r="K12" s="91"/>
      <c r="L12" s="91"/>
      <c r="M12" s="91"/>
      <c r="N12" s="91"/>
      <c r="O12" s="91"/>
      <c r="P12" s="91"/>
      <c r="Q12" s="93"/>
    </row>
    <row r="13" s="78" customFormat="1" ht="20.1" customHeight="1" spans="1:17">
      <c r="A13" s="81"/>
      <c r="B13" s="81"/>
      <c r="C13" s="187"/>
      <c r="D13" s="187"/>
      <c r="E13" s="188"/>
      <c r="F13" s="82"/>
      <c r="G13" s="81"/>
      <c r="H13" s="81"/>
      <c r="I13" s="81"/>
      <c r="J13" s="81"/>
      <c r="K13" s="91"/>
      <c r="L13" s="91"/>
      <c r="M13" s="91"/>
      <c r="N13" s="91"/>
      <c r="O13" s="91"/>
      <c r="P13" s="91"/>
      <c r="Q13" s="93"/>
    </row>
    <row r="14" s="78" customFormat="1" ht="20.1" customHeight="1" spans="1:17">
      <c r="A14" s="81"/>
      <c r="B14" s="81"/>
      <c r="C14" s="187"/>
      <c r="D14" s="187"/>
      <c r="E14" s="188"/>
      <c r="F14" s="82"/>
      <c r="G14" s="81"/>
      <c r="H14" s="81"/>
      <c r="I14" s="81"/>
      <c r="J14" s="81"/>
      <c r="K14" s="91"/>
      <c r="L14" s="91"/>
      <c r="M14" s="91"/>
      <c r="N14" s="91"/>
      <c r="O14" s="91"/>
      <c r="P14" s="91"/>
      <c r="Q14" s="93"/>
    </row>
    <row r="15" s="78" customFormat="1" ht="20.1" customHeight="1" spans="1:17">
      <c r="A15" s="81"/>
      <c r="B15" s="81"/>
      <c r="C15" s="187"/>
      <c r="D15" s="187"/>
      <c r="E15" s="188"/>
      <c r="F15" s="82"/>
      <c r="G15" s="81"/>
      <c r="H15" s="81"/>
      <c r="I15" s="81"/>
      <c r="J15" s="81"/>
      <c r="K15" s="91"/>
      <c r="L15" s="91"/>
      <c r="M15" s="91"/>
      <c r="N15" s="91"/>
      <c r="O15" s="91"/>
      <c r="P15" s="91"/>
      <c r="Q15" s="93"/>
    </row>
    <row r="16" s="78" customFormat="1" ht="20.1" customHeight="1" spans="1:17">
      <c r="A16" s="81"/>
      <c r="B16" s="81"/>
      <c r="C16" s="187"/>
      <c r="D16" s="187"/>
      <c r="E16" s="188"/>
      <c r="F16" s="82"/>
      <c r="G16" s="81"/>
      <c r="H16" s="81"/>
      <c r="I16" s="191"/>
      <c r="J16" s="81"/>
      <c r="K16" s="91"/>
      <c r="L16" s="91"/>
      <c r="M16" s="91"/>
      <c r="N16" s="91"/>
      <c r="O16" s="91"/>
      <c r="P16" s="91" t="s">
        <v>244</v>
      </c>
      <c r="Q16" s="93"/>
    </row>
    <row r="17" s="78" customFormat="1" ht="20.1" customHeight="1" spans="1:17">
      <c r="A17" s="81"/>
      <c r="B17" s="81"/>
      <c r="C17" s="187"/>
      <c r="D17" s="187"/>
      <c r="E17" s="188"/>
      <c r="F17" s="82"/>
      <c r="G17" s="81"/>
      <c r="H17" s="83"/>
      <c r="I17" s="81"/>
      <c r="J17" s="190"/>
      <c r="K17" s="91"/>
      <c r="L17" s="91"/>
      <c r="M17" s="91"/>
      <c r="N17" s="91"/>
      <c r="O17" s="91"/>
      <c r="P17" s="91"/>
      <c r="Q17" s="93"/>
    </row>
    <row r="18" s="78" customFormat="1" ht="20.1" customHeight="1" spans="1:17">
      <c r="A18" s="81"/>
      <c r="B18" s="81"/>
      <c r="C18" s="187"/>
      <c r="D18" s="187"/>
      <c r="E18" s="188"/>
      <c r="F18" s="82"/>
      <c r="G18" s="81"/>
      <c r="H18" s="81"/>
      <c r="I18" s="192"/>
      <c r="J18" s="81"/>
      <c r="K18" s="91"/>
      <c r="L18" s="91"/>
      <c r="M18" s="91"/>
      <c r="N18" s="91"/>
      <c r="O18" s="91"/>
      <c r="P18" s="91"/>
      <c r="Q18" s="93"/>
    </row>
    <row r="19" s="78" customFormat="1" ht="20.1" customHeight="1" spans="1:17">
      <c r="A19" s="81"/>
      <c r="B19" s="81"/>
      <c r="C19" s="187"/>
      <c r="D19" s="187"/>
      <c r="E19" s="188"/>
      <c r="F19" s="82"/>
      <c r="G19" s="81"/>
      <c r="H19" s="81"/>
      <c r="I19" s="81"/>
      <c r="J19" s="81"/>
      <c r="K19" s="91"/>
      <c r="L19" s="91"/>
      <c r="M19" s="91"/>
      <c r="N19" s="91"/>
      <c r="O19" s="91"/>
      <c r="P19" s="91" t="s">
        <v>244</v>
      </c>
      <c r="Q19" s="93"/>
    </row>
    <row r="20" s="78" customFormat="1" ht="20.1" customHeight="1" spans="1:17">
      <c r="A20" s="81"/>
      <c r="B20" s="81"/>
      <c r="C20" s="187"/>
      <c r="D20" s="187"/>
      <c r="E20" s="188"/>
      <c r="F20" s="82"/>
      <c r="G20" s="81"/>
      <c r="H20" s="81"/>
      <c r="I20" s="81"/>
      <c r="J20" s="81"/>
      <c r="K20" s="91"/>
      <c r="L20" s="91"/>
      <c r="M20" s="91"/>
      <c r="N20" s="91"/>
      <c r="O20" s="91"/>
      <c r="P20" s="91" t="s">
        <v>244</v>
      </c>
      <c r="Q20" s="93"/>
    </row>
    <row r="21" s="78" customFormat="1" ht="20.1" customHeight="1" spans="1:17">
      <c r="A21" s="81"/>
      <c r="B21" s="81"/>
      <c r="C21" s="187"/>
      <c r="D21" s="187"/>
      <c r="E21" s="189"/>
      <c r="F21" s="82"/>
      <c r="G21" s="81"/>
      <c r="H21" s="81"/>
      <c r="I21" s="81"/>
      <c r="J21" s="81"/>
      <c r="K21" s="91"/>
      <c r="L21" s="91"/>
      <c r="M21" s="91"/>
      <c r="N21" s="91"/>
      <c r="O21" s="91"/>
      <c r="P21" s="91" t="s">
        <v>244</v>
      </c>
      <c r="Q21" s="93"/>
    </row>
    <row r="22" s="78" customFormat="1" ht="20.1" customHeight="1" spans="1:17">
      <c r="A22" s="81"/>
      <c r="B22" s="81"/>
      <c r="C22" s="187"/>
      <c r="D22" s="187"/>
      <c r="E22" s="188"/>
      <c r="F22" s="82"/>
      <c r="G22" s="81"/>
      <c r="H22" s="81"/>
      <c r="I22" s="81"/>
      <c r="J22" s="81"/>
      <c r="K22" s="91"/>
      <c r="L22" s="91"/>
      <c r="M22" s="91"/>
      <c r="N22" s="91"/>
      <c r="O22" s="91"/>
      <c r="P22" s="91" t="s">
        <v>244</v>
      </c>
      <c r="Q22" s="93"/>
    </row>
    <row r="23" s="78" customFormat="1" ht="20.1" customHeight="1" spans="1:17">
      <c r="A23" s="81"/>
      <c r="B23" s="81"/>
      <c r="C23" s="187"/>
      <c r="D23" s="187"/>
      <c r="E23" s="188"/>
      <c r="F23" s="82"/>
      <c r="G23" s="81"/>
      <c r="H23" s="81"/>
      <c r="I23" s="81"/>
      <c r="J23" s="81"/>
      <c r="K23" s="91"/>
      <c r="L23" s="91"/>
      <c r="M23" s="91"/>
      <c r="N23" s="91"/>
      <c r="O23" s="91"/>
      <c r="P23" s="91" t="s">
        <v>244</v>
      </c>
      <c r="Q23" s="93"/>
    </row>
    <row r="24" s="78" customFormat="1" ht="20.1" customHeight="1" spans="1:17">
      <c r="A24" s="81"/>
      <c r="B24" s="81"/>
      <c r="C24" s="187"/>
      <c r="D24" s="187"/>
      <c r="E24" s="188"/>
      <c r="F24" s="82"/>
      <c r="G24" s="81"/>
      <c r="H24" s="81"/>
      <c r="I24" s="81"/>
      <c r="J24" s="81"/>
      <c r="K24" s="91"/>
      <c r="L24" s="91"/>
      <c r="M24" s="91"/>
      <c r="N24" s="91"/>
      <c r="O24" s="91"/>
      <c r="P24" s="91" t="s">
        <v>244</v>
      </c>
      <c r="Q24" s="93"/>
    </row>
    <row r="25" s="78" customFormat="1" ht="20.1" customHeight="1" spans="1:17">
      <c r="A25" s="81"/>
      <c r="B25" s="81"/>
      <c r="C25" s="187"/>
      <c r="D25" s="187"/>
      <c r="E25" s="188"/>
      <c r="F25" s="82"/>
      <c r="G25" s="81"/>
      <c r="H25" s="81"/>
      <c r="I25" s="81"/>
      <c r="J25" s="81"/>
      <c r="K25" s="91"/>
      <c r="L25" s="91"/>
      <c r="M25" s="91"/>
      <c r="N25" s="91"/>
      <c r="O25" s="91"/>
      <c r="P25" s="91"/>
      <c r="Q25" s="93"/>
    </row>
    <row r="26" s="78" customFormat="1" ht="20.1" customHeight="1" spans="1:17">
      <c r="A26" s="83" t="s">
        <v>117</v>
      </c>
      <c r="B26" s="85"/>
      <c r="C26" s="85"/>
      <c r="D26" s="85"/>
      <c r="E26" s="190"/>
      <c r="F26" s="82"/>
      <c r="G26" s="81"/>
      <c r="H26" s="81"/>
      <c r="I26" s="81"/>
      <c r="J26" s="81"/>
      <c r="K26" s="91"/>
      <c r="L26" s="91"/>
      <c r="M26" s="91">
        <f>SUM(M6:M25)</f>
        <v>0</v>
      </c>
      <c r="N26" s="91">
        <f>SUM(N6:N25)</f>
        <v>0</v>
      </c>
      <c r="O26" s="91"/>
      <c r="P26" s="91" t="s">
        <v>244</v>
      </c>
      <c r="Q26" s="93"/>
    </row>
    <row r="27" s="78" customFormat="1" ht="15.75" customHeight="1" spans="1:13">
      <c r="A27" s="15" t="e">
        <f>'4-5-3投资性地产'!A27</f>
        <v>#REF!</v>
      </c>
      <c r="B27" s="2"/>
      <c r="C27" s="2"/>
      <c r="D27" s="2"/>
      <c r="M27" s="15"/>
    </row>
    <row r="28" s="78" customFormat="1" ht="15.75" customHeight="1" spans="1:1">
      <c r="A28" s="15" t="e">
        <f>CONCATENATE(#REF!,#REF!,#REF!,#REF!,#REF!,#REF!,#REF!)</f>
        <v>#REF!</v>
      </c>
    </row>
  </sheetData>
  <mergeCells count="5">
    <mergeCell ref="A1:Q1"/>
    <mergeCell ref="A2:Q2"/>
    <mergeCell ref="A3:Q3"/>
    <mergeCell ref="A4:E4"/>
    <mergeCell ref="A26:E26"/>
  </mergeCells>
  <printOptions horizontalCentered="1"/>
  <pageMargins left="0.62992125984252" right="0.62992125984252" top="0.708661417322835" bottom="0.590551181102362" header="1.02362204724409" footer="0.511811023622047"/>
  <pageSetup paperSize="9" scale="7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pageSetUpPr fitToPage="1"/>
  </sheetPr>
  <dimension ref="A1:R27"/>
  <sheetViews>
    <sheetView view="pageBreakPreview" zoomScaleNormal="100" workbookViewId="0">
      <selection activeCell="W15" sqref="W15"/>
    </sheetView>
  </sheetViews>
  <sheetFormatPr defaultColWidth="9" defaultRowHeight="15.75" customHeight="1"/>
  <cols>
    <col min="1" max="1" width="5" style="4" customWidth="1"/>
    <col min="2" max="2" width="7.875" style="4" customWidth="1"/>
    <col min="3" max="3" width="9" style="4"/>
    <col min="4" max="4" width="6.875" style="4" customWidth="1"/>
    <col min="5" max="7" width="9.125" style="4" customWidth="1"/>
    <col min="8" max="8" width="7.625" style="4" customWidth="1"/>
    <col min="9" max="11" width="11" style="4" customWidth="1"/>
    <col min="12" max="12" width="6.375" style="4" customWidth="1"/>
    <col min="13" max="13" width="11" style="4" customWidth="1"/>
    <col min="14" max="15" width="7.625" style="4" customWidth="1"/>
    <col min="16" max="16" width="7.5" style="4" customWidth="1"/>
    <col min="17" max="17" width="15.125" style="4" hidden="1" customWidth="1" outlineLevel="1"/>
    <col min="18" max="18" width="13.125" style="4" hidden="1" customWidth="1" outlineLevel="1"/>
    <col min="19" max="19" width="9" style="4" collapsed="1"/>
    <col min="20" max="16384" width="9" style="4"/>
  </cols>
  <sheetData>
    <row r="1" s="1" customFormat="1" ht="24.95" customHeight="1" spans="1:17">
      <c r="A1" s="5" t="s">
        <v>313</v>
      </c>
      <c r="B1" s="5"/>
      <c r="C1" s="5"/>
      <c r="D1" s="5"/>
      <c r="E1" s="5"/>
      <c r="F1" s="5"/>
      <c r="G1" s="5"/>
      <c r="H1" s="5"/>
      <c r="I1" s="5"/>
      <c r="J1" s="5"/>
      <c r="K1" s="5"/>
      <c r="L1" s="5"/>
      <c r="M1" s="5"/>
      <c r="N1" s="5"/>
      <c r="O1" s="5"/>
      <c r="P1" s="176"/>
      <c r="Q1" s="176"/>
    </row>
    <row r="2" s="2" customFormat="1" ht="20.1" customHeight="1" spans="1:16">
      <c r="A2" s="3" t="e">
        <f>CONCATENATE(#REF!,#REF!,#REF!,#REF!,#REF!,#REF!,#REF!)</f>
        <v>#REF!</v>
      </c>
      <c r="B2" s="3"/>
      <c r="C2" s="3"/>
      <c r="D2" s="3"/>
      <c r="E2" s="3"/>
      <c r="F2" s="3"/>
      <c r="G2" s="3"/>
      <c r="H2" s="3"/>
      <c r="I2" s="3"/>
      <c r="J2" s="3"/>
      <c r="K2" s="3"/>
      <c r="L2" s="3"/>
      <c r="M2" s="3"/>
      <c r="N2" s="3"/>
      <c r="O2" s="3"/>
      <c r="P2" s="3"/>
    </row>
    <row r="3" s="2" customFormat="1" ht="20.1" customHeight="1" spans="1:16">
      <c r="A3" s="2" t="e">
        <f>#REF!&amp;#REF!</f>
        <v>#REF!</v>
      </c>
      <c r="P3" s="6" t="s">
        <v>1</v>
      </c>
    </row>
    <row r="4" s="3" customFormat="1" ht="20.1" customHeight="1" spans="1:18">
      <c r="A4" s="7" t="s">
        <v>3</v>
      </c>
      <c r="B4" s="7" t="s">
        <v>235</v>
      </c>
      <c r="C4" s="7" t="s">
        <v>314</v>
      </c>
      <c r="D4" s="119" t="s">
        <v>238</v>
      </c>
      <c r="E4" s="71" t="s">
        <v>239</v>
      </c>
      <c r="F4" s="173" t="s">
        <v>208</v>
      </c>
      <c r="G4" s="173" t="s">
        <v>315</v>
      </c>
      <c r="H4" s="71" t="s">
        <v>289</v>
      </c>
      <c r="I4" s="7" t="s">
        <v>91</v>
      </c>
      <c r="J4" s="7"/>
      <c r="K4" s="7" t="s">
        <v>92</v>
      </c>
      <c r="L4" s="7"/>
      <c r="M4" s="7"/>
      <c r="N4" s="71" t="s">
        <v>116</v>
      </c>
      <c r="O4" s="118" t="s">
        <v>290</v>
      </c>
      <c r="P4" s="71" t="s">
        <v>6</v>
      </c>
      <c r="Q4" s="177" t="s">
        <v>298</v>
      </c>
      <c r="R4" s="7" t="s">
        <v>299</v>
      </c>
    </row>
    <row r="5" s="3" customFormat="1" ht="20.1" customHeight="1" spans="1:18">
      <c r="A5" s="7"/>
      <c r="B5" s="7"/>
      <c r="C5" s="7"/>
      <c r="D5" s="121"/>
      <c r="E5" s="7"/>
      <c r="F5" s="174"/>
      <c r="G5" s="174"/>
      <c r="H5" s="7"/>
      <c r="I5" s="7" t="s">
        <v>291</v>
      </c>
      <c r="J5" s="7" t="s">
        <v>292</v>
      </c>
      <c r="K5" s="7" t="s">
        <v>291</v>
      </c>
      <c r="L5" s="7" t="s">
        <v>229</v>
      </c>
      <c r="M5" s="7" t="s">
        <v>292</v>
      </c>
      <c r="N5" s="7"/>
      <c r="O5" s="120"/>
      <c r="P5" s="7"/>
      <c r="Q5" s="178"/>
      <c r="R5" s="7"/>
    </row>
    <row r="6" s="2" customFormat="1" ht="20.1" customHeight="1" spans="1:18">
      <c r="A6" s="7"/>
      <c r="B6" s="8"/>
      <c r="C6" s="8"/>
      <c r="D6" s="175"/>
      <c r="E6" s="9"/>
      <c r="F6" s="9"/>
      <c r="G6" s="34"/>
      <c r="H6" s="10" t="str">
        <f>IF(G6=0,"",#REF!/G6)</f>
        <v/>
      </c>
      <c r="I6" s="10"/>
      <c r="J6" s="10"/>
      <c r="K6" s="10">
        <f t="shared" ref="K6:K23" si="0">ROUND(G6*O6,-1)</f>
        <v>0</v>
      </c>
      <c r="L6" s="7"/>
      <c r="M6" s="10">
        <f>ROUND(K6*L6/100,0)</f>
        <v>0</v>
      </c>
      <c r="N6" s="10" t="str">
        <f>IF(J6=0,"",(M6-J6)/J6*100)</f>
        <v/>
      </c>
      <c r="O6" s="10"/>
      <c r="P6" s="8"/>
      <c r="Q6" s="179"/>
      <c r="R6" s="11"/>
    </row>
    <row r="7" s="2" customFormat="1" ht="20.1" customHeight="1" spans="1:18">
      <c r="A7" s="7"/>
      <c r="B7" s="8"/>
      <c r="C7" s="8"/>
      <c r="D7" s="175"/>
      <c r="E7" s="9"/>
      <c r="F7" s="9"/>
      <c r="G7" s="34"/>
      <c r="H7" s="10" t="str">
        <f>IF(G7=0,"",#REF!/G7)</f>
        <v/>
      </c>
      <c r="I7" s="10"/>
      <c r="J7" s="10"/>
      <c r="K7" s="10">
        <f t="shared" si="0"/>
        <v>0</v>
      </c>
      <c r="L7" s="7"/>
      <c r="M7" s="10">
        <f t="shared" ref="M7:M23" si="1">ROUND(K7*L7/100,0)</f>
        <v>0</v>
      </c>
      <c r="N7" s="10" t="str">
        <f t="shared" ref="N7:N23" si="2">IF(J7=0,"",(M7-J7)/J7*100)</f>
        <v/>
      </c>
      <c r="O7" s="10"/>
      <c r="P7" s="8"/>
      <c r="Q7" s="179"/>
      <c r="R7" s="11"/>
    </row>
    <row r="8" s="2" customFormat="1" ht="20.1" customHeight="1" spans="1:18">
      <c r="A8" s="7"/>
      <c r="B8" s="8"/>
      <c r="C8" s="8"/>
      <c r="D8" s="175"/>
      <c r="E8" s="9"/>
      <c r="F8" s="9"/>
      <c r="G8" s="34"/>
      <c r="H8" s="10" t="str">
        <f>IF(G8=0,"",#REF!/G8)</f>
        <v/>
      </c>
      <c r="I8" s="10"/>
      <c r="J8" s="10"/>
      <c r="K8" s="10">
        <f t="shared" si="0"/>
        <v>0</v>
      </c>
      <c r="L8" s="7"/>
      <c r="M8" s="10">
        <f t="shared" si="1"/>
        <v>0</v>
      </c>
      <c r="N8" s="10" t="str">
        <f t="shared" si="2"/>
        <v/>
      </c>
      <c r="O8" s="10"/>
      <c r="P8" s="8"/>
      <c r="Q8" s="179"/>
      <c r="R8" s="11"/>
    </row>
    <row r="9" s="2" customFormat="1" ht="20.1" customHeight="1" spans="1:18">
      <c r="A9" s="7"/>
      <c r="B9" s="8"/>
      <c r="C9" s="8"/>
      <c r="D9" s="175"/>
      <c r="E9" s="9"/>
      <c r="F9" s="9"/>
      <c r="G9" s="34"/>
      <c r="H9" s="10" t="str">
        <f>IF(G9=0,"",#REF!/G9)</f>
        <v/>
      </c>
      <c r="I9" s="10"/>
      <c r="J9" s="10"/>
      <c r="K9" s="10">
        <f t="shared" si="0"/>
        <v>0</v>
      </c>
      <c r="L9" s="7"/>
      <c r="M9" s="10">
        <f t="shared" si="1"/>
        <v>0</v>
      </c>
      <c r="N9" s="10" t="str">
        <f t="shared" si="2"/>
        <v/>
      </c>
      <c r="O9" s="10"/>
      <c r="P9" s="8"/>
      <c r="Q9" s="179"/>
      <c r="R9" s="11"/>
    </row>
    <row r="10" s="2" customFormat="1" ht="20.1" customHeight="1" spans="1:18">
      <c r="A10" s="7"/>
      <c r="B10" s="8"/>
      <c r="C10" s="8"/>
      <c r="D10" s="175"/>
      <c r="E10" s="9"/>
      <c r="F10" s="9"/>
      <c r="G10" s="34"/>
      <c r="H10" s="10" t="str">
        <f>IF(G10=0,"",#REF!/G10)</f>
        <v/>
      </c>
      <c r="I10" s="10"/>
      <c r="J10" s="10"/>
      <c r="K10" s="10">
        <f t="shared" si="0"/>
        <v>0</v>
      </c>
      <c r="L10" s="7"/>
      <c r="M10" s="10">
        <f t="shared" si="1"/>
        <v>0</v>
      </c>
      <c r="N10" s="10" t="str">
        <f t="shared" si="2"/>
        <v/>
      </c>
      <c r="O10" s="10"/>
      <c r="P10" s="8"/>
      <c r="Q10" s="179"/>
      <c r="R10" s="11"/>
    </row>
    <row r="11" s="2" customFormat="1" ht="20.1" customHeight="1" spans="1:18">
      <c r="A11" s="7"/>
      <c r="B11" s="8"/>
      <c r="C11" s="8"/>
      <c r="D11" s="175"/>
      <c r="E11" s="9"/>
      <c r="F11" s="9"/>
      <c r="G11" s="34"/>
      <c r="H11" s="10" t="str">
        <f>IF(G11=0,"",#REF!/G11)</f>
        <v/>
      </c>
      <c r="I11" s="10"/>
      <c r="J11" s="10"/>
      <c r="K11" s="10">
        <f t="shared" si="0"/>
        <v>0</v>
      </c>
      <c r="L11" s="7"/>
      <c r="M11" s="10">
        <f t="shared" si="1"/>
        <v>0</v>
      </c>
      <c r="N11" s="10" t="str">
        <f t="shared" si="2"/>
        <v/>
      </c>
      <c r="O11" s="10"/>
      <c r="P11" s="8"/>
      <c r="Q11" s="179"/>
      <c r="R11" s="11"/>
    </row>
    <row r="12" s="2" customFormat="1" ht="20.1" customHeight="1" spans="1:18">
      <c r="A12" s="7"/>
      <c r="B12" s="8"/>
      <c r="C12" s="8"/>
      <c r="D12" s="175"/>
      <c r="E12" s="9"/>
      <c r="F12" s="9"/>
      <c r="G12" s="34"/>
      <c r="H12" s="10" t="str">
        <f>IF(G12=0,"",#REF!/G12)</f>
        <v/>
      </c>
      <c r="I12" s="10"/>
      <c r="J12" s="10"/>
      <c r="K12" s="10">
        <f t="shared" si="0"/>
        <v>0</v>
      </c>
      <c r="L12" s="7"/>
      <c r="M12" s="10">
        <f t="shared" si="1"/>
        <v>0</v>
      </c>
      <c r="N12" s="10" t="str">
        <f t="shared" si="2"/>
        <v/>
      </c>
      <c r="O12" s="10"/>
      <c r="P12" s="8"/>
      <c r="Q12" s="179"/>
      <c r="R12" s="11"/>
    </row>
    <row r="13" s="2" customFormat="1" ht="20.1" customHeight="1" spans="1:18">
      <c r="A13" s="7"/>
      <c r="B13" s="8"/>
      <c r="C13" s="8"/>
      <c r="D13" s="175"/>
      <c r="E13" s="9"/>
      <c r="F13" s="9"/>
      <c r="G13" s="34"/>
      <c r="H13" s="10" t="str">
        <f>IF(G13=0,"",#REF!/G13)</f>
        <v/>
      </c>
      <c r="I13" s="10"/>
      <c r="J13" s="10"/>
      <c r="K13" s="10">
        <f t="shared" si="0"/>
        <v>0</v>
      </c>
      <c r="L13" s="7"/>
      <c r="M13" s="10">
        <f t="shared" si="1"/>
        <v>0</v>
      </c>
      <c r="N13" s="10" t="str">
        <f t="shared" si="2"/>
        <v/>
      </c>
      <c r="O13" s="10"/>
      <c r="P13" s="8"/>
      <c r="Q13" s="179"/>
      <c r="R13" s="11"/>
    </row>
    <row r="14" s="2" customFormat="1" ht="20.1" customHeight="1" spans="1:18">
      <c r="A14" s="7"/>
      <c r="B14" s="8"/>
      <c r="C14" s="8"/>
      <c r="D14" s="175"/>
      <c r="E14" s="9"/>
      <c r="F14" s="9"/>
      <c r="G14" s="34"/>
      <c r="H14" s="10" t="str">
        <f>IF(G14=0,"",#REF!/G14)</f>
        <v/>
      </c>
      <c r="I14" s="10"/>
      <c r="J14" s="10"/>
      <c r="K14" s="10">
        <f t="shared" si="0"/>
        <v>0</v>
      </c>
      <c r="L14" s="7"/>
      <c r="M14" s="10">
        <f t="shared" si="1"/>
        <v>0</v>
      </c>
      <c r="N14" s="10" t="str">
        <f t="shared" si="2"/>
        <v/>
      </c>
      <c r="O14" s="10"/>
      <c r="P14" s="8"/>
      <c r="Q14" s="179"/>
      <c r="R14" s="11"/>
    </row>
    <row r="15" s="2" customFormat="1" ht="20.1" customHeight="1" spans="1:18">
      <c r="A15" s="7"/>
      <c r="B15" s="8"/>
      <c r="C15" s="8"/>
      <c r="D15" s="175"/>
      <c r="E15" s="9"/>
      <c r="F15" s="9"/>
      <c r="G15" s="34"/>
      <c r="H15" s="10" t="str">
        <f>IF(G15=0,"",#REF!/G15)</f>
        <v/>
      </c>
      <c r="I15" s="10"/>
      <c r="J15" s="10"/>
      <c r="K15" s="10">
        <f t="shared" si="0"/>
        <v>0</v>
      </c>
      <c r="L15" s="7"/>
      <c r="M15" s="10">
        <f t="shared" si="1"/>
        <v>0</v>
      </c>
      <c r="N15" s="10" t="str">
        <f t="shared" si="2"/>
        <v/>
      </c>
      <c r="O15" s="10"/>
      <c r="P15" s="8"/>
      <c r="Q15" s="179"/>
      <c r="R15" s="11"/>
    </row>
    <row r="16" s="2" customFormat="1" ht="20.1" customHeight="1" spans="1:18">
      <c r="A16" s="7"/>
      <c r="B16" s="8"/>
      <c r="C16" s="8"/>
      <c r="D16" s="175"/>
      <c r="E16" s="9"/>
      <c r="F16" s="9"/>
      <c r="G16" s="34"/>
      <c r="H16" s="10" t="str">
        <f>IF(G16=0,"",#REF!/G16)</f>
        <v/>
      </c>
      <c r="I16" s="72"/>
      <c r="J16" s="10"/>
      <c r="K16" s="10">
        <f t="shared" si="0"/>
        <v>0</v>
      </c>
      <c r="L16" s="7"/>
      <c r="M16" s="10">
        <f t="shared" si="1"/>
        <v>0</v>
      </c>
      <c r="N16" s="10" t="str">
        <f t="shared" si="2"/>
        <v/>
      </c>
      <c r="O16" s="10"/>
      <c r="P16" s="8"/>
      <c r="Q16" s="179"/>
      <c r="R16" s="11"/>
    </row>
    <row r="17" s="2" customFormat="1" ht="20.1" customHeight="1" spans="1:18">
      <c r="A17" s="7"/>
      <c r="B17" s="8"/>
      <c r="C17" s="8"/>
      <c r="D17" s="175"/>
      <c r="E17" s="9"/>
      <c r="F17" s="9"/>
      <c r="G17" s="34"/>
      <c r="H17" s="12" t="str">
        <f>IF(G17=0,"",#REF!/G17)</f>
        <v/>
      </c>
      <c r="I17" s="10"/>
      <c r="J17" s="42"/>
      <c r="K17" s="10">
        <f t="shared" si="0"/>
        <v>0</v>
      </c>
      <c r="L17" s="7"/>
      <c r="M17" s="10">
        <f t="shared" si="1"/>
        <v>0</v>
      </c>
      <c r="N17" s="10" t="str">
        <f t="shared" si="2"/>
        <v/>
      </c>
      <c r="O17" s="10"/>
      <c r="P17" s="8"/>
      <c r="Q17" s="179"/>
      <c r="R17" s="11"/>
    </row>
    <row r="18" s="2" customFormat="1" ht="20.1" customHeight="1" spans="1:18">
      <c r="A18" s="7"/>
      <c r="B18" s="8"/>
      <c r="C18" s="8"/>
      <c r="D18" s="175"/>
      <c r="E18" s="9"/>
      <c r="F18" s="9"/>
      <c r="G18" s="34"/>
      <c r="H18" s="10" t="str">
        <f>IF(G18=0,"",#REF!/G18)</f>
        <v/>
      </c>
      <c r="I18" s="47"/>
      <c r="J18" s="10"/>
      <c r="K18" s="10">
        <f t="shared" si="0"/>
        <v>0</v>
      </c>
      <c r="L18" s="7"/>
      <c r="M18" s="10">
        <f t="shared" si="1"/>
        <v>0</v>
      </c>
      <c r="N18" s="10" t="str">
        <f t="shared" si="2"/>
        <v/>
      </c>
      <c r="O18" s="10"/>
      <c r="P18" s="8"/>
      <c r="Q18" s="179"/>
      <c r="R18" s="11"/>
    </row>
    <row r="19" s="2" customFormat="1" ht="20.1" customHeight="1" spans="1:18">
      <c r="A19" s="7"/>
      <c r="B19" s="8"/>
      <c r="C19" s="8"/>
      <c r="D19" s="175"/>
      <c r="E19" s="9"/>
      <c r="F19" s="9"/>
      <c r="G19" s="34"/>
      <c r="H19" s="10" t="str">
        <f>IF(G19=0,"",#REF!/G19)</f>
        <v/>
      </c>
      <c r="I19" s="10"/>
      <c r="J19" s="10"/>
      <c r="K19" s="10">
        <f t="shared" si="0"/>
        <v>0</v>
      </c>
      <c r="L19" s="7"/>
      <c r="M19" s="10">
        <f t="shared" si="1"/>
        <v>0</v>
      </c>
      <c r="N19" s="10" t="str">
        <f t="shared" si="2"/>
        <v/>
      </c>
      <c r="O19" s="10"/>
      <c r="P19" s="8"/>
      <c r="Q19" s="179"/>
      <c r="R19" s="11"/>
    </row>
    <row r="20" s="2" customFormat="1" ht="20.1" customHeight="1" spans="1:18">
      <c r="A20" s="7"/>
      <c r="B20" s="8"/>
      <c r="C20" s="8"/>
      <c r="D20" s="175"/>
      <c r="E20" s="9"/>
      <c r="F20" s="9"/>
      <c r="G20" s="34"/>
      <c r="H20" s="10" t="str">
        <f>IF(G20=0,"",#REF!/G20)</f>
        <v/>
      </c>
      <c r="I20" s="10"/>
      <c r="J20" s="10"/>
      <c r="K20" s="10">
        <f t="shared" si="0"/>
        <v>0</v>
      </c>
      <c r="L20" s="7"/>
      <c r="M20" s="10">
        <f t="shared" si="1"/>
        <v>0</v>
      </c>
      <c r="N20" s="10" t="str">
        <f t="shared" si="2"/>
        <v/>
      </c>
      <c r="O20" s="10"/>
      <c r="P20" s="8"/>
      <c r="Q20" s="179"/>
      <c r="R20" s="11"/>
    </row>
    <row r="21" s="2" customFormat="1" ht="20.1" customHeight="1" spans="1:18">
      <c r="A21" s="7"/>
      <c r="B21" s="8"/>
      <c r="C21" s="8"/>
      <c r="D21" s="175"/>
      <c r="E21" s="98"/>
      <c r="F21" s="9"/>
      <c r="G21" s="34"/>
      <c r="H21" s="10" t="str">
        <f>IF(G21=0,"",#REF!/G21)</f>
        <v/>
      </c>
      <c r="I21" s="10"/>
      <c r="J21" s="10"/>
      <c r="K21" s="10">
        <f t="shared" si="0"/>
        <v>0</v>
      </c>
      <c r="L21" s="7"/>
      <c r="M21" s="10">
        <f t="shared" si="1"/>
        <v>0</v>
      </c>
      <c r="N21" s="10" t="str">
        <f t="shared" si="2"/>
        <v/>
      </c>
      <c r="O21" s="10"/>
      <c r="P21" s="8"/>
      <c r="Q21" s="179"/>
      <c r="R21" s="11"/>
    </row>
    <row r="22" s="2" customFormat="1" ht="20.1" customHeight="1" spans="1:18">
      <c r="A22" s="7"/>
      <c r="B22" s="8"/>
      <c r="C22" s="8"/>
      <c r="D22" s="175"/>
      <c r="E22" s="9"/>
      <c r="F22" s="9"/>
      <c r="G22" s="34"/>
      <c r="H22" s="10" t="str">
        <f>IF(G22=0,"",#REF!/G22)</f>
        <v/>
      </c>
      <c r="I22" s="10"/>
      <c r="J22" s="10"/>
      <c r="K22" s="10">
        <f t="shared" si="0"/>
        <v>0</v>
      </c>
      <c r="L22" s="7"/>
      <c r="M22" s="10">
        <f t="shared" si="1"/>
        <v>0</v>
      </c>
      <c r="N22" s="10" t="str">
        <f t="shared" si="2"/>
        <v/>
      </c>
      <c r="O22" s="10"/>
      <c r="P22" s="8"/>
      <c r="Q22" s="179"/>
      <c r="R22" s="11"/>
    </row>
    <row r="23" s="2" customFormat="1" ht="20.1" customHeight="1" spans="1:18">
      <c r="A23" s="7"/>
      <c r="B23" s="8"/>
      <c r="C23" s="8"/>
      <c r="D23" s="175"/>
      <c r="E23" s="9"/>
      <c r="F23" s="9"/>
      <c r="G23" s="34"/>
      <c r="H23" s="10" t="str">
        <f>IF(G23=0,"",#REF!/G23)</f>
        <v/>
      </c>
      <c r="I23" s="10"/>
      <c r="J23" s="10"/>
      <c r="K23" s="10">
        <f t="shared" si="0"/>
        <v>0</v>
      </c>
      <c r="L23" s="7"/>
      <c r="M23" s="10">
        <f t="shared" si="1"/>
        <v>0</v>
      </c>
      <c r="N23" s="10" t="str">
        <f t="shared" si="2"/>
        <v/>
      </c>
      <c r="O23" s="10"/>
      <c r="P23" s="8"/>
      <c r="Q23" s="179"/>
      <c r="R23" s="11"/>
    </row>
    <row r="24" s="2" customFormat="1" ht="20.1" customHeight="1" spans="1:18">
      <c r="A24" s="7"/>
      <c r="B24" s="8"/>
      <c r="C24" s="8"/>
      <c r="D24" s="175"/>
      <c r="E24" s="9"/>
      <c r="F24" s="9"/>
      <c r="G24" s="34"/>
      <c r="H24" s="10"/>
      <c r="I24" s="10"/>
      <c r="J24" s="10"/>
      <c r="K24" s="10"/>
      <c r="L24" s="7"/>
      <c r="M24" s="10"/>
      <c r="N24" s="10"/>
      <c r="O24" s="10"/>
      <c r="P24" s="8"/>
      <c r="Q24" s="179"/>
      <c r="R24" s="11"/>
    </row>
    <row r="25" s="2" customFormat="1" ht="20.1" customHeight="1" spans="1:18">
      <c r="A25" s="13" t="s">
        <v>158</v>
      </c>
      <c r="B25" s="99"/>
      <c r="C25" s="14"/>
      <c r="D25" s="175"/>
      <c r="E25" s="9"/>
      <c r="F25" s="9"/>
      <c r="G25" s="11"/>
      <c r="H25" s="10"/>
      <c r="I25" s="10">
        <f>SUM(I6:I24)</f>
        <v>0</v>
      </c>
      <c r="J25" s="10">
        <f>SUM(J6:J24)</f>
        <v>0</v>
      </c>
      <c r="K25" s="10">
        <f>SUM(K6:K24)</f>
        <v>0</v>
      </c>
      <c r="L25" s="7"/>
      <c r="M25" s="10">
        <f>SUM(M6:M24)</f>
        <v>0</v>
      </c>
      <c r="N25" s="10" t="str">
        <f>IF(J25=0,"",(M25-J25)/J25*100)</f>
        <v/>
      </c>
      <c r="O25" s="10"/>
      <c r="P25" s="8"/>
      <c r="Q25" s="179"/>
      <c r="R25" s="11"/>
    </row>
    <row r="26" s="2" customFormat="1" customHeight="1" spans="1:1">
      <c r="A26" s="15" t="e">
        <f>#REF!</f>
        <v>#REF!</v>
      </c>
    </row>
    <row r="27" s="2" customFormat="1" customHeight="1" spans="1:1">
      <c r="A27" s="15" t="e">
        <f>CONCATENATE(#REF!,#REF!,#REF!,#REF!,#REF!,#REF!,#REF!)</f>
        <v>#REF!</v>
      </c>
    </row>
  </sheetData>
  <mergeCells count="18">
    <mergeCell ref="A1:O1"/>
    <mergeCell ref="A2:P2"/>
    <mergeCell ref="I4:J4"/>
    <mergeCell ref="K4:M4"/>
    <mergeCell ref="A25:C25"/>
    <mergeCell ref="A4:A5"/>
    <mergeCell ref="B4:B5"/>
    <mergeCell ref="C4:C5"/>
    <mergeCell ref="D4:D5"/>
    <mergeCell ref="E4:E5"/>
    <mergeCell ref="F4:F5"/>
    <mergeCell ref="G4:G5"/>
    <mergeCell ref="H4:H5"/>
    <mergeCell ref="N4:N5"/>
    <mergeCell ref="O4:O5"/>
    <mergeCell ref="P4:P5"/>
    <mergeCell ref="Q4:Q5"/>
    <mergeCell ref="R4:R5"/>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pageSetUpPr fitToPage="1"/>
  </sheetPr>
  <dimension ref="A1:S26"/>
  <sheetViews>
    <sheetView view="pageBreakPreview" zoomScaleNormal="100" workbookViewId="0">
      <selection activeCell="W15" sqref="W15"/>
    </sheetView>
  </sheetViews>
  <sheetFormatPr defaultColWidth="9" defaultRowHeight="15.75" customHeight="1"/>
  <cols>
    <col min="1" max="1" width="5.875" style="4" customWidth="1"/>
    <col min="2" max="2" width="14.625" style="4" customWidth="1"/>
    <col min="3" max="3" width="5.625" style="4" customWidth="1"/>
    <col min="4" max="4" width="5.125" style="4" customWidth="1"/>
    <col min="5" max="5" width="5.625" style="4" customWidth="1"/>
    <col min="6" max="7" width="5.125" style="4" customWidth="1"/>
    <col min="8" max="8" width="7.625" style="4" customWidth="1"/>
    <col min="9" max="11" width="11" style="4" customWidth="1"/>
    <col min="12" max="12" width="7.125" style="4" customWidth="1"/>
    <col min="13" max="13" width="11" style="4" customWidth="1"/>
    <col min="14" max="14" width="7.5" style="4" customWidth="1"/>
    <col min="15" max="15" width="7.625" style="4" customWidth="1"/>
    <col min="16" max="16" width="7.125" style="4" customWidth="1"/>
    <col min="17" max="16384" width="9" style="4"/>
  </cols>
  <sheetData>
    <row r="1" s="1" customFormat="1" ht="24.95" customHeight="1" spans="1:19">
      <c r="A1" s="5" t="s">
        <v>316</v>
      </c>
      <c r="B1" s="5"/>
      <c r="C1" s="5"/>
      <c r="D1" s="5"/>
      <c r="E1" s="5"/>
      <c r="F1" s="5"/>
      <c r="G1" s="5"/>
      <c r="H1" s="5"/>
      <c r="I1" s="5"/>
      <c r="J1" s="5"/>
      <c r="K1" s="5"/>
      <c r="L1" s="5"/>
      <c r="M1" s="5"/>
      <c r="N1" s="5"/>
      <c r="O1" s="5"/>
      <c r="P1" s="5"/>
      <c r="Q1" s="5"/>
      <c r="R1" s="5"/>
      <c r="S1" s="5"/>
    </row>
    <row r="2" s="2" customFormat="1" ht="20.1" customHeight="1" spans="1:19">
      <c r="A2" s="3" t="e">
        <f>CONCATENATE(#REF!,#REF!,#REF!,#REF!,#REF!,#REF!,#REF!)</f>
        <v>#REF!</v>
      </c>
      <c r="B2" s="3"/>
      <c r="C2" s="3"/>
      <c r="D2" s="3"/>
      <c r="E2" s="3"/>
      <c r="F2" s="3"/>
      <c r="G2" s="3"/>
      <c r="H2" s="3"/>
      <c r="I2" s="3"/>
      <c r="J2" s="3"/>
      <c r="K2" s="3"/>
      <c r="L2" s="3"/>
      <c r="M2" s="3"/>
      <c r="N2" s="3"/>
      <c r="O2" s="3"/>
      <c r="P2" s="3"/>
      <c r="Q2" s="70"/>
      <c r="R2" s="70"/>
      <c r="S2" s="70"/>
    </row>
    <row r="3" s="2" customFormat="1" ht="20.1" customHeight="1" spans="1:16">
      <c r="A3" s="2" t="e">
        <f>#REF!&amp;#REF!</f>
        <v>#REF!</v>
      </c>
      <c r="P3" s="6" t="s">
        <v>1</v>
      </c>
    </row>
    <row r="4" s="3" customFormat="1" ht="20.1" customHeight="1" spans="1:16">
      <c r="A4" s="7" t="s">
        <v>3</v>
      </c>
      <c r="B4" s="7" t="s">
        <v>317</v>
      </c>
      <c r="C4" s="7" t="s">
        <v>238</v>
      </c>
      <c r="D4" s="71" t="s">
        <v>239</v>
      </c>
      <c r="E4" s="71" t="s">
        <v>318</v>
      </c>
      <c r="F4" s="71" t="s">
        <v>319</v>
      </c>
      <c r="G4" s="71" t="s">
        <v>208</v>
      </c>
      <c r="H4" s="71" t="s">
        <v>320</v>
      </c>
      <c r="I4" s="7" t="s">
        <v>91</v>
      </c>
      <c r="J4" s="7"/>
      <c r="K4" s="7" t="s">
        <v>92</v>
      </c>
      <c r="L4" s="7"/>
      <c r="M4" s="7"/>
      <c r="N4" s="71" t="s">
        <v>116</v>
      </c>
      <c r="O4" s="71" t="s">
        <v>290</v>
      </c>
      <c r="P4" s="71" t="s">
        <v>6</v>
      </c>
    </row>
    <row r="5" s="3" customFormat="1" ht="20.1" customHeight="1" spans="1:16">
      <c r="A5" s="7"/>
      <c r="B5" s="7"/>
      <c r="C5" s="7"/>
      <c r="D5" s="7"/>
      <c r="E5" s="7"/>
      <c r="F5" s="7"/>
      <c r="G5" s="71"/>
      <c r="H5" s="7"/>
      <c r="I5" s="7" t="s">
        <v>291</v>
      </c>
      <c r="J5" s="7" t="s">
        <v>292</v>
      </c>
      <c r="K5" s="7" t="s">
        <v>291</v>
      </c>
      <c r="L5" s="7" t="s">
        <v>229</v>
      </c>
      <c r="M5" s="7" t="s">
        <v>292</v>
      </c>
      <c r="N5" s="7"/>
      <c r="O5" s="7"/>
      <c r="P5" s="7"/>
    </row>
    <row r="6" s="2" customFormat="1" ht="20.1" customHeight="1" spans="1:16">
      <c r="A6" s="7"/>
      <c r="B6" s="8"/>
      <c r="C6" s="7"/>
      <c r="D6" s="9"/>
      <c r="E6" s="9"/>
      <c r="F6" s="7"/>
      <c r="G6" s="7"/>
      <c r="H6" s="34"/>
      <c r="I6" s="10"/>
      <c r="J6" s="10"/>
      <c r="K6" s="10"/>
      <c r="L6" s="7"/>
      <c r="M6" s="10">
        <f>ROUND(K6*L6/100,0)</f>
        <v>0</v>
      </c>
      <c r="N6" s="10" t="str">
        <f>IF(J6=0,"",(M6-J6)/J6*100)</f>
        <v/>
      </c>
      <c r="O6" s="10"/>
      <c r="P6" s="8"/>
    </row>
    <row r="7" s="2" customFormat="1" ht="20.1" customHeight="1" spans="1:16">
      <c r="A7" s="7"/>
      <c r="B7" s="8"/>
      <c r="C7" s="7"/>
      <c r="D7" s="9"/>
      <c r="E7" s="9"/>
      <c r="F7" s="7"/>
      <c r="G7" s="7"/>
      <c r="H7" s="34"/>
      <c r="I7" s="10"/>
      <c r="J7" s="10"/>
      <c r="K7" s="10"/>
      <c r="L7" s="7"/>
      <c r="M7" s="10">
        <f t="shared" ref="M7:M22" si="0">ROUND(K7*L7/100,0)</f>
        <v>0</v>
      </c>
      <c r="N7" s="10" t="str">
        <f t="shared" ref="N7:N22" si="1">IF(J7=0,"",(M7-J7)/J7*100)</f>
        <v/>
      </c>
      <c r="O7" s="10"/>
      <c r="P7" s="8"/>
    </row>
    <row r="8" s="2" customFormat="1" ht="20.1" customHeight="1" spans="1:16">
      <c r="A8" s="7"/>
      <c r="B8" s="8"/>
      <c r="C8" s="7"/>
      <c r="D8" s="9"/>
      <c r="E8" s="9"/>
      <c r="F8" s="7"/>
      <c r="G8" s="7"/>
      <c r="H8" s="34"/>
      <c r="I8" s="10"/>
      <c r="J8" s="10"/>
      <c r="K8" s="10"/>
      <c r="L8" s="7"/>
      <c r="M8" s="10">
        <f t="shared" si="0"/>
        <v>0</v>
      </c>
      <c r="N8" s="10" t="str">
        <f t="shared" si="1"/>
        <v/>
      </c>
      <c r="O8" s="10"/>
      <c r="P8" s="8"/>
    </row>
    <row r="9" s="2" customFormat="1" ht="20.1" customHeight="1" spans="1:16">
      <c r="A9" s="7"/>
      <c r="B9" s="8"/>
      <c r="C9" s="7"/>
      <c r="D9" s="9"/>
      <c r="E9" s="9"/>
      <c r="F9" s="7"/>
      <c r="G9" s="7"/>
      <c r="H9" s="34"/>
      <c r="I9" s="10"/>
      <c r="J9" s="10"/>
      <c r="K9" s="10"/>
      <c r="L9" s="7"/>
      <c r="M9" s="10">
        <f t="shared" si="0"/>
        <v>0</v>
      </c>
      <c r="N9" s="10" t="str">
        <f t="shared" si="1"/>
        <v/>
      </c>
      <c r="O9" s="10"/>
      <c r="P9" s="8"/>
    </row>
    <row r="10" s="2" customFormat="1" ht="20.1" customHeight="1" spans="1:16">
      <c r="A10" s="7"/>
      <c r="B10" s="8"/>
      <c r="C10" s="7"/>
      <c r="D10" s="9"/>
      <c r="E10" s="9"/>
      <c r="F10" s="7"/>
      <c r="G10" s="7"/>
      <c r="H10" s="34"/>
      <c r="I10" s="10"/>
      <c r="J10" s="10"/>
      <c r="K10" s="10"/>
      <c r="L10" s="7"/>
      <c r="M10" s="10">
        <f t="shared" si="0"/>
        <v>0</v>
      </c>
      <c r="N10" s="10" t="str">
        <f t="shared" si="1"/>
        <v/>
      </c>
      <c r="O10" s="10"/>
      <c r="P10" s="8"/>
    </row>
    <row r="11" s="2" customFormat="1" ht="20.1" customHeight="1" spans="1:16">
      <c r="A11" s="7"/>
      <c r="B11" s="8"/>
      <c r="C11" s="7"/>
      <c r="D11" s="9"/>
      <c r="E11" s="9"/>
      <c r="F11" s="7"/>
      <c r="G11" s="7"/>
      <c r="H11" s="34"/>
      <c r="I11" s="10"/>
      <c r="J11" s="10"/>
      <c r="K11" s="10"/>
      <c r="L11" s="7"/>
      <c r="M11" s="10">
        <f t="shared" si="0"/>
        <v>0</v>
      </c>
      <c r="N11" s="10" t="str">
        <f t="shared" si="1"/>
        <v/>
      </c>
      <c r="O11" s="10"/>
      <c r="P11" s="8"/>
    </row>
    <row r="12" s="2" customFormat="1" ht="20.1" customHeight="1" spans="1:16">
      <c r="A12" s="7"/>
      <c r="B12" s="8"/>
      <c r="C12" s="7"/>
      <c r="D12" s="9"/>
      <c r="E12" s="9"/>
      <c r="F12" s="7"/>
      <c r="G12" s="7"/>
      <c r="H12" s="34"/>
      <c r="I12" s="10"/>
      <c r="J12" s="10"/>
      <c r="K12" s="10"/>
      <c r="L12" s="7"/>
      <c r="M12" s="10">
        <f t="shared" si="0"/>
        <v>0</v>
      </c>
      <c r="N12" s="10" t="str">
        <f t="shared" si="1"/>
        <v/>
      </c>
      <c r="O12" s="10"/>
      <c r="P12" s="8"/>
    </row>
    <row r="13" s="2" customFormat="1" ht="20.1" customHeight="1" spans="1:16">
      <c r="A13" s="7"/>
      <c r="B13" s="8"/>
      <c r="C13" s="7"/>
      <c r="D13" s="9"/>
      <c r="E13" s="9"/>
      <c r="F13" s="7"/>
      <c r="G13" s="7"/>
      <c r="H13" s="34"/>
      <c r="I13" s="10"/>
      <c r="J13" s="10"/>
      <c r="K13" s="10"/>
      <c r="L13" s="7"/>
      <c r="M13" s="10">
        <f t="shared" si="0"/>
        <v>0</v>
      </c>
      <c r="N13" s="10" t="str">
        <f t="shared" si="1"/>
        <v/>
      </c>
      <c r="O13" s="10"/>
      <c r="P13" s="8"/>
    </row>
    <row r="14" s="2" customFormat="1" ht="20.1" customHeight="1" spans="1:16">
      <c r="A14" s="7"/>
      <c r="B14" s="8"/>
      <c r="C14" s="7"/>
      <c r="D14" s="9"/>
      <c r="E14" s="9"/>
      <c r="F14" s="7"/>
      <c r="G14" s="7"/>
      <c r="H14" s="34"/>
      <c r="I14" s="10"/>
      <c r="J14" s="10"/>
      <c r="K14" s="10"/>
      <c r="L14" s="7"/>
      <c r="M14" s="10">
        <f t="shared" si="0"/>
        <v>0</v>
      </c>
      <c r="N14" s="10" t="str">
        <f t="shared" si="1"/>
        <v/>
      </c>
      <c r="O14" s="10"/>
      <c r="P14" s="8"/>
    </row>
    <row r="15" s="2" customFormat="1" ht="20.1" customHeight="1" spans="1:16">
      <c r="A15" s="7"/>
      <c r="B15" s="8"/>
      <c r="C15" s="7"/>
      <c r="D15" s="9"/>
      <c r="E15" s="9"/>
      <c r="F15" s="7"/>
      <c r="G15" s="7"/>
      <c r="H15" s="34"/>
      <c r="I15" s="10"/>
      <c r="J15" s="10"/>
      <c r="K15" s="10"/>
      <c r="L15" s="7"/>
      <c r="M15" s="10">
        <f t="shared" si="0"/>
        <v>0</v>
      </c>
      <c r="N15" s="10" t="str">
        <f t="shared" si="1"/>
        <v/>
      </c>
      <c r="O15" s="10"/>
      <c r="P15" s="8"/>
    </row>
    <row r="16" s="2" customFormat="1" ht="20.1" customHeight="1" spans="1:16">
      <c r="A16" s="7"/>
      <c r="B16" s="8"/>
      <c r="C16" s="7"/>
      <c r="D16" s="9"/>
      <c r="E16" s="9"/>
      <c r="F16" s="7"/>
      <c r="G16" s="7"/>
      <c r="H16" s="34"/>
      <c r="I16" s="72"/>
      <c r="J16" s="10"/>
      <c r="K16" s="10"/>
      <c r="L16" s="7"/>
      <c r="M16" s="10">
        <f t="shared" si="0"/>
        <v>0</v>
      </c>
      <c r="N16" s="10" t="str">
        <f t="shared" si="1"/>
        <v/>
      </c>
      <c r="O16" s="10"/>
      <c r="P16" s="8"/>
    </row>
    <row r="17" s="2" customFormat="1" ht="20.1" customHeight="1" spans="1:16">
      <c r="A17" s="7"/>
      <c r="B17" s="8"/>
      <c r="C17" s="7"/>
      <c r="D17" s="9"/>
      <c r="E17" s="9"/>
      <c r="F17" s="7"/>
      <c r="G17" s="7"/>
      <c r="H17" s="172"/>
      <c r="I17" s="10"/>
      <c r="J17" s="42"/>
      <c r="K17" s="10"/>
      <c r="L17" s="7"/>
      <c r="M17" s="10">
        <f t="shared" si="0"/>
        <v>0</v>
      </c>
      <c r="N17" s="10" t="str">
        <f t="shared" si="1"/>
        <v/>
      </c>
      <c r="O17" s="10"/>
      <c r="P17" s="8"/>
    </row>
    <row r="18" s="2" customFormat="1" ht="20.1" customHeight="1" spans="1:16">
      <c r="A18" s="7"/>
      <c r="B18" s="8"/>
      <c r="C18" s="7"/>
      <c r="D18" s="9"/>
      <c r="E18" s="9"/>
      <c r="F18" s="7"/>
      <c r="G18" s="7"/>
      <c r="H18" s="34"/>
      <c r="I18" s="47"/>
      <c r="J18" s="10"/>
      <c r="K18" s="10"/>
      <c r="L18" s="7"/>
      <c r="M18" s="10">
        <f t="shared" si="0"/>
        <v>0</v>
      </c>
      <c r="N18" s="10" t="str">
        <f t="shared" si="1"/>
        <v/>
      </c>
      <c r="O18" s="10"/>
      <c r="P18" s="8"/>
    </row>
    <row r="19" s="2" customFormat="1" ht="20.1" customHeight="1" spans="1:16">
      <c r="A19" s="7"/>
      <c r="B19" s="8"/>
      <c r="C19" s="7"/>
      <c r="D19" s="9"/>
      <c r="E19" s="9"/>
      <c r="F19" s="7"/>
      <c r="G19" s="7"/>
      <c r="H19" s="34"/>
      <c r="I19" s="10"/>
      <c r="J19" s="10"/>
      <c r="K19" s="10"/>
      <c r="L19" s="7"/>
      <c r="M19" s="10">
        <f t="shared" si="0"/>
        <v>0</v>
      </c>
      <c r="N19" s="10" t="str">
        <f t="shared" si="1"/>
        <v/>
      </c>
      <c r="O19" s="10"/>
      <c r="P19" s="8"/>
    </row>
    <row r="20" s="2" customFormat="1" ht="20.1" customHeight="1" spans="1:16">
      <c r="A20" s="7"/>
      <c r="B20" s="8"/>
      <c r="C20" s="7"/>
      <c r="D20" s="9"/>
      <c r="E20" s="9"/>
      <c r="F20" s="7"/>
      <c r="G20" s="7"/>
      <c r="H20" s="34"/>
      <c r="I20" s="10"/>
      <c r="J20" s="10"/>
      <c r="K20" s="10"/>
      <c r="L20" s="7"/>
      <c r="M20" s="10">
        <f t="shared" si="0"/>
        <v>0</v>
      </c>
      <c r="N20" s="10" t="str">
        <f t="shared" si="1"/>
        <v/>
      </c>
      <c r="O20" s="10"/>
      <c r="P20" s="8"/>
    </row>
    <row r="21" s="2" customFormat="1" ht="20.1" customHeight="1" spans="1:16">
      <c r="A21" s="7"/>
      <c r="B21" s="8"/>
      <c r="C21" s="7"/>
      <c r="D21" s="9"/>
      <c r="E21" s="9"/>
      <c r="F21" s="7"/>
      <c r="G21" s="7"/>
      <c r="H21" s="34"/>
      <c r="I21" s="10"/>
      <c r="J21" s="10"/>
      <c r="K21" s="10"/>
      <c r="L21" s="7"/>
      <c r="M21" s="10">
        <f t="shared" si="0"/>
        <v>0</v>
      </c>
      <c r="N21" s="10" t="str">
        <f t="shared" si="1"/>
        <v/>
      </c>
      <c r="O21" s="10"/>
      <c r="P21" s="8"/>
    </row>
    <row r="22" s="2" customFormat="1" ht="20.1" customHeight="1" spans="1:16">
      <c r="A22" s="7"/>
      <c r="B22" s="8"/>
      <c r="C22" s="7"/>
      <c r="D22" s="9"/>
      <c r="E22" s="9"/>
      <c r="F22" s="7"/>
      <c r="G22" s="7"/>
      <c r="H22" s="34"/>
      <c r="I22" s="10"/>
      <c r="J22" s="10"/>
      <c r="K22" s="10"/>
      <c r="L22" s="7"/>
      <c r="M22" s="10">
        <f t="shared" si="0"/>
        <v>0</v>
      </c>
      <c r="N22" s="10" t="str">
        <f t="shared" si="1"/>
        <v/>
      </c>
      <c r="O22" s="10"/>
      <c r="P22" s="8"/>
    </row>
    <row r="23" s="2" customFormat="1" ht="20.1" customHeight="1" spans="1:16">
      <c r="A23" s="7"/>
      <c r="B23" s="8"/>
      <c r="C23" s="7"/>
      <c r="D23" s="9"/>
      <c r="E23" s="9"/>
      <c r="F23" s="7"/>
      <c r="G23" s="7"/>
      <c r="H23" s="34"/>
      <c r="I23" s="10"/>
      <c r="J23" s="10"/>
      <c r="K23" s="10"/>
      <c r="L23" s="7"/>
      <c r="M23" s="10"/>
      <c r="N23" s="10"/>
      <c r="O23" s="10"/>
      <c r="P23" s="8"/>
    </row>
    <row r="24" s="2" customFormat="1" ht="20.1" customHeight="1" spans="1:16">
      <c r="A24" s="7" t="s">
        <v>158</v>
      </c>
      <c r="B24" s="7"/>
      <c r="C24" s="7"/>
      <c r="D24" s="9"/>
      <c r="E24" s="9"/>
      <c r="F24" s="7"/>
      <c r="G24" s="7"/>
      <c r="H24" s="34"/>
      <c r="I24" s="10">
        <f>SUM(I6:I23)</f>
        <v>0</v>
      </c>
      <c r="J24" s="10">
        <f>SUM(J6:J23)</f>
        <v>0</v>
      </c>
      <c r="K24" s="10">
        <f>SUM(K6:K23)</f>
        <v>0</v>
      </c>
      <c r="L24" s="7"/>
      <c r="M24" s="10">
        <f>SUM(M6:M23)</f>
        <v>0</v>
      </c>
      <c r="N24" s="10" t="str">
        <f>IF(J24=0,"",(M24-J24)/J24*100)</f>
        <v/>
      </c>
      <c r="O24" s="10"/>
      <c r="P24" s="8"/>
    </row>
    <row r="25" s="2" customFormat="1" customHeight="1" spans="1:9">
      <c r="A25" s="15" t="e">
        <f>房屋建筑物!A26</f>
        <v>#REF!</v>
      </c>
      <c r="I25" s="15"/>
    </row>
    <row r="26" s="2" customFormat="1" customHeight="1" spans="1:1">
      <c r="A26" s="15" t="e">
        <f>CONCATENATE(#REF!,#REF!,#REF!,#REF!,#REF!,#REF!,#REF!)</f>
        <v>#REF!</v>
      </c>
    </row>
  </sheetData>
  <mergeCells count="16">
    <mergeCell ref="A1:P1"/>
    <mergeCell ref="A2:P2"/>
    <mergeCell ref="I4:J4"/>
    <mergeCell ref="K4:M4"/>
    <mergeCell ref="A24:C24"/>
    <mergeCell ref="A4:A5"/>
    <mergeCell ref="B4:B5"/>
    <mergeCell ref="C4:C5"/>
    <mergeCell ref="D4:D5"/>
    <mergeCell ref="E4:E5"/>
    <mergeCell ref="F4:F5"/>
    <mergeCell ref="G4:G5"/>
    <mergeCell ref="H4:H5"/>
    <mergeCell ref="N4:N5"/>
    <mergeCell ref="O4:O5"/>
    <mergeCell ref="P4:P5"/>
  </mergeCells>
  <printOptions horizontalCentered="1"/>
  <pageMargins left="0.62992125984252" right="0.62992125984252" top="0.708661417322835" bottom="0.590551181102362" header="1.02362204724409" footer="0.511811023622047"/>
  <pageSetup paperSize="9" scale="97"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pageSetUpPr fitToPage="1"/>
  </sheetPr>
  <dimension ref="A1:O27"/>
  <sheetViews>
    <sheetView view="pageBreakPreview" zoomScaleNormal="100" workbookViewId="0">
      <selection activeCell="W15" sqref="W15"/>
    </sheetView>
  </sheetViews>
  <sheetFormatPr defaultColWidth="9" defaultRowHeight="15.75" customHeight="1"/>
  <cols>
    <col min="1" max="1" width="4.5" style="4" customWidth="1"/>
    <col min="2" max="2" width="11.125" style="4" customWidth="1"/>
    <col min="3" max="3" width="4.5" style="4" customWidth="1"/>
    <col min="4" max="4" width="4.875" style="4" customWidth="1"/>
    <col min="5" max="5" width="16.375" style="4" customWidth="1"/>
    <col min="6" max="6" width="4.375" style="4" customWidth="1"/>
    <col min="7" max="8" width="7.625" style="4" customWidth="1"/>
    <col min="9" max="11" width="11" style="4" customWidth="1"/>
    <col min="12" max="12" width="6.625" style="4" customWidth="1"/>
    <col min="13" max="13" width="11" style="4" customWidth="1"/>
    <col min="14" max="14" width="6.875" style="4" customWidth="1"/>
    <col min="15" max="15" width="16.625" style="4" customWidth="1"/>
    <col min="16" max="16384" width="9" style="4"/>
  </cols>
  <sheetData>
    <row r="1" s="1" customFormat="1" ht="24.95" customHeight="1" spans="1:15">
      <c r="A1" s="5" t="s">
        <v>321</v>
      </c>
      <c r="B1" s="5"/>
      <c r="C1" s="5"/>
      <c r="D1" s="5"/>
      <c r="E1" s="5"/>
      <c r="F1" s="5"/>
      <c r="G1" s="5"/>
      <c r="H1" s="5"/>
      <c r="I1" s="5"/>
      <c r="J1" s="5"/>
      <c r="K1" s="5"/>
      <c r="L1" s="5"/>
      <c r="M1" s="5"/>
      <c r="N1" s="5"/>
      <c r="O1" s="5"/>
    </row>
    <row r="2" s="2" customFormat="1" ht="20.1" customHeight="1" spans="1:15">
      <c r="A2" s="3" t="e">
        <f>CONCATENATE(#REF!,#REF!,#REF!,#REF!,#REF!,#REF!,#REF!)</f>
        <v>#REF!</v>
      </c>
      <c r="B2" s="3"/>
      <c r="C2" s="3"/>
      <c r="D2" s="3"/>
      <c r="E2" s="3"/>
      <c r="F2" s="3"/>
      <c r="G2" s="3"/>
      <c r="H2" s="3"/>
      <c r="I2" s="3"/>
      <c r="J2" s="3"/>
      <c r="K2" s="3"/>
      <c r="L2" s="3"/>
      <c r="M2" s="3"/>
      <c r="N2" s="3"/>
      <c r="O2" s="3"/>
    </row>
    <row r="3" s="2" customFormat="1" ht="20.1" customHeight="1" spans="1:15">
      <c r="A3" s="2" t="e">
        <f>#REF!&amp;#REF!</f>
        <v>#REF!</v>
      </c>
      <c r="F3" s="6"/>
      <c r="G3" s="6"/>
      <c r="H3" s="6"/>
      <c r="O3" s="6" t="s">
        <v>1</v>
      </c>
    </row>
    <row r="4" s="3" customFormat="1" ht="20.1" customHeight="1" spans="1:15">
      <c r="A4" s="7" t="s">
        <v>3</v>
      </c>
      <c r="B4" s="7" t="s">
        <v>317</v>
      </c>
      <c r="C4" s="71" t="s">
        <v>318</v>
      </c>
      <c r="D4" s="71" t="s">
        <v>322</v>
      </c>
      <c r="E4" s="71" t="s">
        <v>323</v>
      </c>
      <c r="F4" s="71" t="s">
        <v>324</v>
      </c>
      <c r="G4" s="71" t="s">
        <v>325</v>
      </c>
      <c r="H4" s="71" t="s">
        <v>326</v>
      </c>
      <c r="I4" s="7" t="s">
        <v>91</v>
      </c>
      <c r="J4" s="7"/>
      <c r="K4" s="7" t="s">
        <v>92</v>
      </c>
      <c r="L4" s="7"/>
      <c r="M4" s="7"/>
      <c r="N4" s="71" t="s">
        <v>116</v>
      </c>
      <c r="O4" s="71" t="s">
        <v>6</v>
      </c>
    </row>
    <row r="5" s="3" customFormat="1" ht="20.1" customHeight="1" spans="1:15">
      <c r="A5" s="7"/>
      <c r="B5" s="7"/>
      <c r="C5" s="7"/>
      <c r="D5" s="7"/>
      <c r="E5" s="7"/>
      <c r="F5" s="7"/>
      <c r="G5" s="7"/>
      <c r="H5" s="7"/>
      <c r="I5" s="7" t="s">
        <v>291</v>
      </c>
      <c r="J5" s="7" t="s">
        <v>292</v>
      </c>
      <c r="K5" s="7" t="s">
        <v>291</v>
      </c>
      <c r="L5" s="7" t="s">
        <v>229</v>
      </c>
      <c r="M5" s="7" t="s">
        <v>292</v>
      </c>
      <c r="N5" s="7"/>
      <c r="O5" s="7"/>
    </row>
    <row r="6" s="2" customFormat="1" ht="20.1" customHeight="1" spans="1:15">
      <c r="A6" s="7"/>
      <c r="B6" s="8"/>
      <c r="C6" s="7"/>
      <c r="D6" s="7"/>
      <c r="E6" s="7"/>
      <c r="F6" s="7"/>
      <c r="G6" s="7"/>
      <c r="H6" s="9"/>
      <c r="I6" s="10"/>
      <c r="J6" s="10"/>
      <c r="K6" s="10"/>
      <c r="L6" s="7"/>
      <c r="M6" s="10">
        <f>ROUND(K6*L6/100,0)</f>
        <v>0</v>
      </c>
      <c r="N6" s="10" t="str">
        <f>IF(J6=0,"",(M6-J6)/J6*100)</f>
        <v/>
      </c>
      <c r="O6" s="11"/>
    </row>
    <row r="7" s="2" customFormat="1" ht="20.1" customHeight="1" spans="1:15">
      <c r="A7" s="7"/>
      <c r="B7" s="8"/>
      <c r="C7" s="7"/>
      <c r="D7" s="7"/>
      <c r="E7" s="7"/>
      <c r="F7" s="7"/>
      <c r="G7" s="7"/>
      <c r="H7" s="9"/>
      <c r="I7" s="10"/>
      <c r="J7" s="10"/>
      <c r="K7" s="10"/>
      <c r="L7" s="7"/>
      <c r="M7" s="10">
        <f t="shared" ref="M7:M23" si="0">ROUND(K7*L7/100,0)</f>
        <v>0</v>
      </c>
      <c r="N7" s="10" t="str">
        <f t="shared" ref="N7:N23" si="1">IF(J7=0,"",(M7-J7)/J7*100)</f>
        <v/>
      </c>
      <c r="O7" s="11"/>
    </row>
    <row r="8" s="2" customFormat="1" ht="20.1" customHeight="1" spans="1:15">
      <c r="A8" s="7"/>
      <c r="B8" s="8"/>
      <c r="C8" s="7"/>
      <c r="D8" s="7"/>
      <c r="E8" s="7"/>
      <c r="F8" s="7"/>
      <c r="G8" s="7"/>
      <c r="H8" s="9"/>
      <c r="I8" s="10"/>
      <c r="J8" s="10"/>
      <c r="K8" s="10"/>
      <c r="L8" s="7"/>
      <c r="M8" s="10">
        <f t="shared" si="0"/>
        <v>0</v>
      </c>
      <c r="N8" s="10" t="str">
        <f t="shared" si="1"/>
        <v/>
      </c>
      <c r="O8" s="11"/>
    </row>
    <row r="9" s="2" customFormat="1" ht="20.1" customHeight="1" spans="1:15">
      <c r="A9" s="7"/>
      <c r="B9" s="8"/>
      <c r="C9" s="7"/>
      <c r="D9" s="7"/>
      <c r="E9" s="7"/>
      <c r="F9" s="7"/>
      <c r="G9" s="7"/>
      <c r="H9" s="9"/>
      <c r="I9" s="10"/>
      <c r="J9" s="10"/>
      <c r="K9" s="10"/>
      <c r="L9" s="7"/>
      <c r="M9" s="10">
        <f t="shared" si="0"/>
        <v>0</v>
      </c>
      <c r="N9" s="10" t="str">
        <f t="shared" si="1"/>
        <v/>
      </c>
      <c r="O9" s="11"/>
    </row>
    <row r="10" s="2" customFormat="1" ht="20.1" customHeight="1" spans="1:15">
      <c r="A10" s="7"/>
      <c r="B10" s="8"/>
      <c r="C10" s="7"/>
      <c r="D10" s="7"/>
      <c r="E10" s="7"/>
      <c r="F10" s="7"/>
      <c r="G10" s="7"/>
      <c r="H10" s="9"/>
      <c r="I10" s="10"/>
      <c r="J10" s="10"/>
      <c r="K10" s="10"/>
      <c r="L10" s="7"/>
      <c r="M10" s="10">
        <f t="shared" si="0"/>
        <v>0</v>
      </c>
      <c r="N10" s="10" t="str">
        <f t="shared" si="1"/>
        <v/>
      </c>
      <c r="O10" s="11"/>
    </row>
    <row r="11" s="2" customFormat="1" ht="20.1" customHeight="1" spans="1:15">
      <c r="A11" s="7"/>
      <c r="B11" s="8"/>
      <c r="C11" s="7"/>
      <c r="D11" s="7"/>
      <c r="E11" s="7"/>
      <c r="F11" s="7"/>
      <c r="G11" s="7"/>
      <c r="H11" s="9"/>
      <c r="I11" s="10"/>
      <c r="J11" s="10"/>
      <c r="K11" s="10"/>
      <c r="L11" s="7"/>
      <c r="M11" s="10">
        <f t="shared" si="0"/>
        <v>0</v>
      </c>
      <c r="N11" s="10" t="str">
        <f t="shared" si="1"/>
        <v/>
      </c>
      <c r="O11" s="11"/>
    </row>
    <row r="12" s="2" customFormat="1" ht="20.1" customHeight="1" spans="1:15">
      <c r="A12" s="7"/>
      <c r="B12" s="8"/>
      <c r="C12" s="7"/>
      <c r="D12" s="7"/>
      <c r="E12" s="7"/>
      <c r="F12" s="7"/>
      <c r="G12" s="7"/>
      <c r="H12" s="9"/>
      <c r="I12" s="10"/>
      <c r="J12" s="10"/>
      <c r="K12" s="10"/>
      <c r="L12" s="7"/>
      <c r="M12" s="10">
        <f t="shared" si="0"/>
        <v>0</v>
      </c>
      <c r="N12" s="10" t="str">
        <f t="shared" si="1"/>
        <v/>
      </c>
      <c r="O12" s="11"/>
    </row>
    <row r="13" s="2" customFormat="1" ht="20.1" customHeight="1" spans="1:15">
      <c r="A13" s="7"/>
      <c r="B13" s="8"/>
      <c r="C13" s="7"/>
      <c r="D13" s="7"/>
      <c r="E13" s="7"/>
      <c r="F13" s="7"/>
      <c r="G13" s="7"/>
      <c r="H13" s="9"/>
      <c r="I13" s="10"/>
      <c r="J13" s="10"/>
      <c r="K13" s="10"/>
      <c r="L13" s="7"/>
      <c r="M13" s="10">
        <f t="shared" si="0"/>
        <v>0</v>
      </c>
      <c r="N13" s="10" t="str">
        <f t="shared" si="1"/>
        <v/>
      </c>
      <c r="O13" s="11"/>
    </row>
    <row r="14" s="2" customFormat="1" ht="20.1" customHeight="1" spans="1:15">
      <c r="A14" s="7"/>
      <c r="B14" s="8"/>
      <c r="C14" s="7"/>
      <c r="D14" s="7"/>
      <c r="E14" s="7"/>
      <c r="F14" s="7"/>
      <c r="G14" s="7"/>
      <c r="H14" s="9"/>
      <c r="I14" s="10"/>
      <c r="J14" s="10"/>
      <c r="K14" s="10"/>
      <c r="L14" s="7"/>
      <c r="M14" s="10">
        <f t="shared" si="0"/>
        <v>0</v>
      </c>
      <c r="N14" s="10" t="str">
        <f t="shared" si="1"/>
        <v/>
      </c>
      <c r="O14" s="11"/>
    </row>
    <row r="15" s="2" customFormat="1" ht="20.1" customHeight="1" spans="1:15">
      <c r="A15" s="7"/>
      <c r="B15" s="8"/>
      <c r="C15" s="7"/>
      <c r="D15" s="7"/>
      <c r="E15" s="7"/>
      <c r="F15" s="7"/>
      <c r="G15" s="7"/>
      <c r="H15" s="9"/>
      <c r="I15" s="10"/>
      <c r="J15" s="10"/>
      <c r="K15" s="10"/>
      <c r="L15" s="7"/>
      <c r="M15" s="10">
        <f t="shared" si="0"/>
        <v>0</v>
      </c>
      <c r="N15" s="10" t="str">
        <f t="shared" si="1"/>
        <v/>
      </c>
      <c r="O15" s="11"/>
    </row>
    <row r="16" s="2" customFormat="1" ht="20.1" customHeight="1" spans="1:15">
      <c r="A16" s="7"/>
      <c r="B16" s="8"/>
      <c r="C16" s="7"/>
      <c r="D16" s="7"/>
      <c r="E16" s="7"/>
      <c r="F16" s="7"/>
      <c r="G16" s="7"/>
      <c r="H16" s="9"/>
      <c r="I16" s="72"/>
      <c r="J16" s="10"/>
      <c r="K16" s="10"/>
      <c r="L16" s="7"/>
      <c r="M16" s="10">
        <f t="shared" si="0"/>
        <v>0</v>
      </c>
      <c r="N16" s="10" t="str">
        <f t="shared" si="1"/>
        <v/>
      </c>
      <c r="O16" s="11"/>
    </row>
    <row r="17" s="2" customFormat="1" ht="20.1" customHeight="1" spans="1:15">
      <c r="A17" s="7"/>
      <c r="B17" s="8"/>
      <c r="C17" s="7"/>
      <c r="D17" s="7"/>
      <c r="E17" s="7"/>
      <c r="F17" s="7"/>
      <c r="G17" s="7"/>
      <c r="H17" s="98"/>
      <c r="I17" s="10"/>
      <c r="J17" s="42"/>
      <c r="K17" s="10"/>
      <c r="L17" s="7"/>
      <c r="M17" s="10">
        <f t="shared" si="0"/>
        <v>0</v>
      </c>
      <c r="N17" s="10" t="str">
        <f t="shared" si="1"/>
        <v/>
      </c>
      <c r="O17" s="11"/>
    </row>
    <row r="18" s="2" customFormat="1" ht="20.1" customHeight="1" spans="1:15">
      <c r="A18" s="7"/>
      <c r="B18" s="8"/>
      <c r="C18" s="7"/>
      <c r="D18" s="7"/>
      <c r="E18" s="7"/>
      <c r="F18" s="7"/>
      <c r="G18" s="7"/>
      <c r="H18" s="9"/>
      <c r="I18" s="47"/>
      <c r="J18" s="10"/>
      <c r="K18" s="10"/>
      <c r="L18" s="7"/>
      <c r="M18" s="10">
        <f t="shared" si="0"/>
        <v>0</v>
      </c>
      <c r="N18" s="10" t="str">
        <f t="shared" si="1"/>
        <v/>
      </c>
      <c r="O18" s="11"/>
    </row>
    <row r="19" s="2" customFormat="1" ht="20.1" customHeight="1" spans="1:15">
      <c r="A19" s="7"/>
      <c r="B19" s="8"/>
      <c r="C19" s="7"/>
      <c r="D19" s="7"/>
      <c r="E19" s="7"/>
      <c r="F19" s="7"/>
      <c r="G19" s="7"/>
      <c r="H19" s="9"/>
      <c r="I19" s="10"/>
      <c r="J19" s="10"/>
      <c r="K19" s="10"/>
      <c r="L19" s="7"/>
      <c r="M19" s="10">
        <f t="shared" si="0"/>
        <v>0</v>
      </c>
      <c r="N19" s="10" t="str">
        <f t="shared" si="1"/>
        <v/>
      </c>
      <c r="O19" s="11"/>
    </row>
    <row r="20" s="2" customFormat="1" ht="20.1" customHeight="1" spans="1:15">
      <c r="A20" s="7"/>
      <c r="B20" s="8"/>
      <c r="C20" s="7"/>
      <c r="D20" s="7"/>
      <c r="E20" s="7"/>
      <c r="F20" s="7"/>
      <c r="G20" s="7"/>
      <c r="H20" s="9"/>
      <c r="I20" s="10"/>
      <c r="J20" s="10"/>
      <c r="K20" s="10"/>
      <c r="L20" s="7"/>
      <c r="M20" s="10">
        <f t="shared" si="0"/>
        <v>0</v>
      </c>
      <c r="N20" s="10" t="str">
        <f t="shared" si="1"/>
        <v/>
      </c>
      <c r="O20" s="11"/>
    </row>
    <row r="21" s="2" customFormat="1" ht="20.1" customHeight="1" spans="1:15">
      <c r="A21" s="7"/>
      <c r="B21" s="8"/>
      <c r="C21" s="7"/>
      <c r="D21" s="7"/>
      <c r="E21" s="13"/>
      <c r="F21" s="7"/>
      <c r="G21" s="7"/>
      <c r="H21" s="9"/>
      <c r="I21" s="10"/>
      <c r="J21" s="10"/>
      <c r="K21" s="10"/>
      <c r="L21" s="7"/>
      <c r="M21" s="10">
        <f t="shared" si="0"/>
        <v>0</v>
      </c>
      <c r="N21" s="10" t="str">
        <f t="shared" si="1"/>
        <v/>
      </c>
      <c r="O21" s="11"/>
    </row>
    <row r="22" s="2" customFormat="1" ht="20.1" customHeight="1" spans="1:15">
      <c r="A22" s="7"/>
      <c r="B22" s="8"/>
      <c r="C22" s="7"/>
      <c r="D22" s="7"/>
      <c r="E22" s="7"/>
      <c r="F22" s="7"/>
      <c r="G22" s="7"/>
      <c r="H22" s="9"/>
      <c r="I22" s="10"/>
      <c r="J22" s="10"/>
      <c r="K22" s="10"/>
      <c r="L22" s="7"/>
      <c r="M22" s="10">
        <f t="shared" si="0"/>
        <v>0</v>
      </c>
      <c r="N22" s="10" t="str">
        <f t="shared" si="1"/>
        <v/>
      </c>
      <c r="O22" s="11"/>
    </row>
    <row r="23" s="2" customFormat="1" ht="20.1" customHeight="1" spans="1:15">
      <c r="A23" s="7"/>
      <c r="B23" s="8"/>
      <c r="C23" s="7"/>
      <c r="D23" s="7"/>
      <c r="E23" s="7"/>
      <c r="F23" s="7"/>
      <c r="G23" s="7"/>
      <c r="H23" s="9"/>
      <c r="I23" s="10"/>
      <c r="J23" s="10"/>
      <c r="K23" s="10"/>
      <c r="L23" s="7"/>
      <c r="M23" s="10">
        <f t="shared" si="0"/>
        <v>0</v>
      </c>
      <c r="N23" s="10" t="str">
        <f t="shared" si="1"/>
        <v/>
      </c>
      <c r="O23" s="11"/>
    </row>
    <row r="24" s="2" customFormat="1" ht="20.1" customHeight="1" spans="1:15">
      <c r="A24" s="7"/>
      <c r="B24" s="8"/>
      <c r="C24" s="7"/>
      <c r="D24" s="7"/>
      <c r="E24" s="7"/>
      <c r="F24" s="7"/>
      <c r="G24" s="7"/>
      <c r="H24" s="9"/>
      <c r="I24" s="10"/>
      <c r="J24" s="10"/>
      <c r="K24" s="10"/>
      <c r="L24" s="7"/>
      <c r="M24" s="10"/>
      <c r="N24" s="10"/>
      <c r="O24" s="11"/>
    </row>
    <row r="25" s="2" customFormat="1" ht="20.1" customHeight="1" spans="1:15">
      <c r="A25" s="13" t="s">
        <v>158</v>
      </c>
      <c r="B25" s="14"/>
      <c r="C25" s="7"/>
      <c r="D25" s="7"/>
      <c r="E25" s="7"/>
      <c r="F25" s="7"/>
      <c r="G25" s="7"/>
      <c r="H25" s="9"/>
      <c r="I25" s="10">
        <f>SUM(I6:I24)</f>
        <v>0</v>
      </c>
      <c r="J25" s="10">
        <f>SUM(J6:J24)</f>
        <v>0</v>
      </c>
      <c r="K25" s="10">
        <f>SUM(K6:K24)</f>
        <v>0</v>
      </c>
      <c r="L25" s="7"/>
      <c r="M25" s="10">
        <f>SUM(M6:M24)</f>
        <v>0</v>
      </c>
      <c r="N25" s="10" t="str">
        <f>IF(J25=0,"",(M25-J25)/J25*100)</f>
        <v/>
      </c>
      <c r="O25" s="11"/>
    </row>
    <row r="26" s="2" customFormat="1" customHeight="1" spans="1:9">
      <c r="A26" s="15" t="e">
        <f>构筑物!A25</f>
        <v>#REF!</v>
      </c>
      <c r="I26" s="15"/>
    </row>
    <row r="27" s="2" customFormat="1" customHeight="1" spans="1:1">
      <c r="A27" s="15" t="e">
        <f>CONCATENATE(#REF!,#REF!,#REF!,#REF!,#REF!,#REF!,#REF!)</f>
        <v>#REF!</v>
      </c>
    </row>
  </sheetData>
  <mergeCells count="15">
    <mergeCell ref="A1:O1"/>
    <mergeCell ref="A2:O2"/>
    <mergeCell ref="I4:J4"/>
    <mergeCell ref="K4:M4"/>
    <mergeCell ref="A25:B25"/>
    <mergeCell ref="A4:A5"/>
    <mergeCell ref="B4:B5"/>
    <mergeCell ref="C4:C5"/>
    <mergeCell ref="D4:D5"/>
    <mergeCell ref="E4:E5"/>
    <mergeCell ref="F4:F5"/>
    <mergeCell ref="G4:G5"/>
    <mergeCell ref="H4:H5"/>
    <mergeCell ref="N4:N5"/>
    <mergeCell ref="O4:O5"/>
  </mergeCells>
  <printOptions horizontalCentered="1"/>
  <pageMargins left="0.62992125984252" right="0.62992125984252" top="0.708661417322835" bottom="0.590551181102362" header="1.02362204724409" footer="0.511811023622047"/>
  <pageSetup paperSize="9" scale="92"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pageSetUpPr fitToPage="1"/>
  </sheetPr>
  <dimension ref="A1:T94"/>
  <sheetViews>
    <sheetView tabSelected="1" view="pageBreakPreview" zoomScaleNormal="100" workbookViewId="0">
      <selection activeCell="D88" sqref="D88"/>
    </sheetView>
  </sheetViews>
  <sheetFormatPr defaultColWidth="9" defaultRowHeight="15.75" customHeight="1"/>
  <cols>
    <col min="1" max="1" width="7.375" style="132" customWidth="1"/>
    <col min="2" max="2" width="11.25" style="132" customWidth="1"/>
    <col min="3" max="3" width="23.125" style="132" customWidth="1"/>
    <col min="4" max="4" width="29.5" style="132" customWidth="1"/>
    <col min="5" max="5" width="14.5" style="132" hidden="1" customWidth="1"/>
    <col min="6" max="7" width="7.625" style="132" customWidth="1"/>
    <col min="8" max="8" width="12.625" style="133" customWidth="1"/>
    <col min="9" max="9" width="10.75" style="132" customWidth="1"/>
    <col min="10" max="10" width="15.125" style="134" customWidth="1"/>
    <col min="11" max="11" width="13" style="134" customWidth="1"/>
    <col min="12" max="12" width="15.125" style="135" customWidth="1"/>
    <col min="13" max="13" width="10.25" style="132" customWidth="1"/>
    <col min="14" max="14" width="13.375" style="132" customWidth="1"/>
    <col min="15" max="15" width="9.625" style="132" customWidth="1"/>
    <col min="16" max="16" width="32.625" style="136" customWidth="1"/>
    <col min="17" max="17" width="12.25" style="136" customWidth="1"/>
    <col min="18" max="18" width="12.625" style="136"/>
    <col min="19" max="19" width="14" style="136" customWidth="1"/>
    <col min="20" max="20" width="12" style="136"/>
    <col min="21" max="16384" width="9" style="132"/>
  </cols>
  <sheetData>
    <row r="1" s="126" customFormat="1" ht="35.25" customHeight="1" spans="1:20">
      <c r="A1" s="137" t="s">
        <v>327</v>
      </c>
      <c r="B1" s="137"/>
      <c r="C1" s="137"/>
      <c r="D1" s="137"/>
      <c r="E1" s="137"/>
      <c r="F1" s="137"/>
      <c r="G1" s="137"/>
      <c r="H1" s="138"/>
      <c r="I1" s="137"/>
      <c r="J1" s="151"/>
      <c r="K1" s="151"/>
      <c r="L1" s="151"/>
      <c r="M1" s="138"/>
      <c r="N1" s="137"/>
      <c r="O1" s="137"/>
      <c r="P1" s="137"/>
      <c r="Q1" s="160"/>
      <c r="R1" s="161"/>
      <c r="S1" s="161"/>
      <c r="T1" s="161"/>
    </row>
    <row r="2" s="127" customFormat="1" ht="20.1" customHeight="1" spans="1:20">
      <c r="A2" s="139"/>
      <c r="B2" s="139"/>
      <c r="C2" s="139"/>
      <c r="D2" s="139"/>
      <c r="E2" s="139"/>
      <c r="F2" s="139"/>
      <c r="G2" s="139"/>
      <c r="H2" s="140"/>
      <c r="I2" s="139"/>
      <c r="J2" s="152"/>
      <c r="K2" s="152"/>
      <c r="L2" s="152"/>
      <c r="M2" s="140"/>
      <c r="N2" s="139"/>
      <c r="O2" s="139"/>
      <c r="P2" s="139"/>
      <c r="Q2" s="140"/>
      <c r="R2" s="128"/>
      <c r="S2" s="128"/>
      <c r="T2" s="128"/>
    </row>
    <row r="3" s="127" customFormat="1" ht="20.1" customHeight="1" spans="1:20">
      <c r="A3" s="129" t="s">
        <v>328</v>
      </c>
      <c r="B3" s="141"/>
      <c r="C3" s="141"/>
      <c r="D3" s="141"/>
      <c r="E3" s="141"/>
      <c r="F3" s="141"/>
      <c r="G3" s="129"/>
      <c r="H3" s="142"/>
      <c r="I3" s="141"/>
      <c r="J3" s="152"/>
      <c r="K3" s="152"/>
      <c r="L3" s="153"/>
      <c r="M3" s="129"/>
      <c r="N3" s="141"/>
      <c r="O3" s="154" t="s">
        <v>1</v>
      </c>
      <c r="P3" s="154"/>
      <c r="Q3" s="140"/>
      <c r="R3" s="128"/>
      <c r="S3" s="128"/>
      <c r="T3" s="128"/>
    </row>
    <row r="4" s="128" customFormat="1" ht="20.1" customHeight="1" spans="1:18">
      <c r="A4" s="143" t="s">
        <v>3</v>
      </c>
      <c r="B4" s="144" t="s">
        <v>329</v>
      </c>
      <c r="C4" s="145" t="s">
        <v>330</v>
      </c>
      <c r="D4" s="145" t="s">
        <v>207</v>
      </c>
      <c r="E4" s="145" t="s">
        <v>331</v>
      </c>
      <c r="F4" s="145" t="s">
        <v>208</v>
      </c>
      <c r="G4" s="146" t="s">
        <v>209</v>
      </c>
      <c r="H4" s="147" t="s">
        <v>332</v>
      </c>
      <c r="I4" s="145" t="s">
        <v>333</v>
      </c>
      <c r="J4" s="155" t="s">
        <v>91</v>
      </c>
      <c r="K4" s="155"/>
      <c r="L4" s="155" t="s">
        <v>92</v>
      </c>
      <c r="M4" s="143"/>
      <c r="N4" s="144"/>
      <c r="O4" s="145" t="s">
        <v>116</v>
      </c>
      <c r="P4" s="145" t="s">
        <v>6</v>
      </c>
      <c r="Q4" s="140"/>
      <c r="R4" s="162"/>
    </row>
    <row r="5" s="128" customFormat="1" ht="20.1" customHeight="1" spans="1:20">
      <c r="A5" s="143"/>
      <c r="B5" s="144"/>
      <c r="C5" s="144"/>
      <c r="D5" s="144"/>
      <c r="E5" s="144"/>
      <c r="F5" s="144"/>
      <c r="G5" s="143"/>
      <c r="H5" s="148"/>
      <c r="I5" s="144"/>
      <c r="J5" s="155" t="s">
        <v>291</v>
      </c>
      <c r="K5" s="155" t="s">
        <v>292</v>
      </c>
      <c r="L5" s="155" t="s">
        <v>291</v>
      </c>
      <c r="M5" s="143" t="s">
        <v>229</v>
      </c>
      <c r="N5" s="144" t="s">
        <v>292</v>
      </c>
      <c r="O5" s="144"/>
      <c r="P5" s="144"/>
      <c r="Q5" s="140"/>
      <c r="R5" s="163"/>
      <c r="S5" s="163"/>
      <c r="T5" s="163"/>
    </row>
    <row r="6" s="127" customFormat="1" ht="20.1" customHeight="1" spans="1:20">
      <c r="A6" s="143">
        <v>1</v>
      </c>
      <c r="B6" s="149" t="s">
        <v>334</v>
      </c>
      <c r="C6" s="149" t="s">
        <v>335</v>
      </c>
      <c r="D6" s="149" t="s">
        <v>336</v>
      </c>
      <c r="E6" s="150"/>
      <c r="F6" s="144" t="s">
        <v>337</v>
      </c>
      <c r="G6" s="143">
        <v>1</v>
      </c>
      <c r="H6" s="148">
        <v>34820</v>
      </c>
      <c r="I6" s="149" t="s">
        <v>338</v>
      </c>
      <c r="J6" s="156">
        <v>1270888</v>
      </c>
      <c r="K6" s="156">
        <v>63544.4</v>
      </c>
      <c r="L6" s="157">
        <v>400000</v>
      </c>
      <c r="M6" s="143">
        <v>17</v>
      </c>
      <c r="N6" s="158">
        <v>68000</v>
      </c>
      <c r="O6" s="158">
        <f>IF(K6=0,"",(N6-K6)/K6*100)</f>
        <v>7.01</v>
      </c>
      <c r="P6" s="143"/>
      <c r="Q6" s="140"/>
      <c r="R6" s="128"/>
      <c r="S6" s="128"/>
      <c r="T6" s="128"/>
    </row>
    <row r="7" s="127" customFormat="1" ht="20.1" customHeight="1" spans="1:20">
      <c r="A7" s="143">
        <v>2</v>
      </c>
      <c r="B7" s="149" t="s">
        <v>339</v>
      </c>
      <c r="C7" s="149" t="s">
        <v>335</v>
      </c>
      <c r="D7" s="149" t="s">
        <v>340</v>
      </c>
      <c r="E7" s="150"/>
      <c r="F7" s="144" t="s">
        <v>337</v>
      </c>
      <c r="G7" s="143">
        <v>1</v>
      </c>
      <c r="H7" s="148">
        <v>35186</v>
      </c>
      <c r="I7" s="149" t="s">
        <v>338</v>
      </c>
      <c r="J7" s="156">
        <v>1534308</v>
      </c>
      <c r="K7" s="156">
        <v>76715.4</v>
      </c>
      <c r="L7" s="157">
        <v>470000</v>
      </c>
      <c r="M7" s="143">
        <v>17</v>
      </c>
      <c r="N7" s="158">
        <v>79900</v>
      </c>
      <c r="O7" s="158">
        <f t="shared" ref="O7:O38" si="0">IF(K7=0,"",(N7-K7)/K7*100)</f>
        <v>4.15</v>
      </c>
      <c r="P7" s="143"/>
      <c r="Q7" s="140"/>
      <c r="R7" s="128"/>
      <c r="S7" s="128"/>
      <c r="T7" s="128"/>
    </row>
    <row r="8" s="127" customFormat="1" ht="20.1" customHeight="1" spans="1:20">
      <c r="A8" s="143">
        <v>3</v>
      </c>
      <c r="B8" s="149" t="s">
        <v>341</v>
      </c>
      <c r="C8" s="149" t="s">
        <v>335</v>
      </c>
      <c r="D8" s="149" t="s">
        <v>342</v>
      </c>
      <c r="E8" s="150"/>
      <c r="F8" s="144" t="s">
        <v>337</v>
      </c>
      <c r="G8" s="143">
        <v>1</v>
      </c>
      <c r="H8" s="148">
        <v>35186</v>
      </c>
      <c r="I8" s="149" t="s">
        <v>338</v>
      </c>
      <c r="J8" s="156">
        <v>1096963</v>
      </c>
      <c r="K8" s="156">
        <v>54848.15</v>
      </c>
      <c r="L8" s="157">
        <v>330000</v>
      </c>
      <c r="M8" s="143">
        <v>17</v>
      </c>
      <c r="N8" s="158">
        <v>56100</v>
      </c>
      <c r="O8" s="158">
        <f t="shared" si="0"/>
        <v>2.28</v>
      </c>
      <c r="P8" s="143"/>
      <c r="Q8" s="140"/>
      <c r="R8" s="128"/>
      <c r="S8" s="128"/>
      <c r="T8" s="128"/>
    </row>
    <row r="9" s="127" customFormat="1" ht="20.1" customHeight="1" spans="1:20">
      <c r="A9" s="143">
        <v>4</v>
      </c>
      <c r="B9" s="149" t="s">
        <v>343</v>
      </c>
      <c r="C9" s="149" t="s">
        <v>344</v>
      </c>
      <c r="D9" s="149" t="s">
        <v>345</v>
      </c>
      <c r="E9" s="150"/>
      <c r="F9" s="144" t="s">
        <v>337</v>
      </c>
      <c r="G9" s="143">
        <v>1</v>
      </c>
      <c r="H9" s="148">
        <v>34973</v>
      </c>
      <c r="I9" s="149" t="s">
        <v>338</v>
      </c>
      <c r="J9" s="156">
        <v>57750</v>
      </c>
      <c r="K9" s="156">
        <v>2887.5</v>
      </c>
      <c r="L9" s="157">
        <v>42800</v>
      </c>
      <c r="M9" s="143">
        <v>17</v>
      </c>
      <c r="N9" s="158">
        <f>L9*M9/100</f>
        <v>7276</v>
      </c>
      <c r="O9" s="158">
        <f t="shared" si="0"/>
        <v>151.98</v>
      </c>
      <c r="P9" s="143"/>
      <c r="Q9" s="140"/>
      <c r="R9" s="128"/>
      <c r="S9" s="128"/>
      <c r="T9" s="128"/>
    </row>
    <row r="10" s="127" customFormat="1" ht="20.1" customHeight="1" spans="1:20">
      <c r="A10" s="143">
        <v>5</v>
      </c>
      <c r="B10" s="149" t="s">
        <v>346</v>
      </c>
      <c r="C10" s="149" t="s">
        <v>347</v>
      </c>
      <c r="D10" s="149" t="s">
        <v>348</v>
      </c>
      <c r="E10" s="150"/>
      <c r="F10" s="144" t="s">
        <v>337</v>
      </c>
      <c r="G10" s="143">
        <v>1</v>
      </c>
      <c r="H10" s="148">
        <v>37196</v>
      </c>
      <c r="I10" s="149" t="s">
        <v>349</v>
      </c>
      <c r="J10" s="156">
        <v>6000</v>
      </c>
      <c r="K10" s="156">
        <v>300</v>
      </c>
      <c r="L10" s="157">
        <v>1000</v>
      </c>
      <c r="M10" s="143" t="s">
        <v>350</v>
      </c>
      <c r="N10" s="158">
        <v>1000</v>
      </c>
      <c r="O10" s="158">
        <f t="shared" si="0"/>
        <v>233.33</v>
      </c>
      <c r="P10" s="143" t="s">
        <v>351</v>
      </c>
      <c r="Q10" s="140"/>
      <c r="R10" s="128"/>
      <c r="S10" s="128"/>
      <c r="T10" s="128"/>
    </row>
    <row r="11" s="127" customFormat="1" ht="20.1" customHeight="1" spans="1:20">
      <c r="A11" s="143">
        <v>6</v>
      </c>
      <c r="B11" s="149" t="s">
        <v>352</v>
      </c>
      <c r="C11" s="149" t="s">
        <v>347</v>
      </c>
      <c r="D11" s="149" t="s">
        <v>348</v>
      </c>
      <c r="E11" s="150"/>
      <c r="F11" s="144" t="s">
        <v>337</v>
      </c>
      <c r="G11" s="143">
        <v>1</v>
      </c>
      <c r="H11" s="148">
        <v>37926</v>
      </c>
      <c r="I11" s="149" t="s">
        <v>353</v>
      </c>
      <c r="J11" s="156">
        <v>18200</v>
      </c>
      <c r="K11" s="156">
        <v>910</v>
      </c>
      <c r="L11" s="157">
        <v>1000</v>
      </c>
      <c r="M11" s="143" t="s">
        <v>350</v>
      </c>
      <c r="N11" s="158">
        <v>1000</v>
      </c>
      <c r="O11" s="158">
        <f t="shared" si="0"/>
        <v>9.89</v>
      </c>
      <c r="P11" s="143" t="s">
        <v>351</v>
      </c>
      <c r="Q11" s="140"/>
      <c r="R11" s="128"/>
      <c r="S11" s="128"/>
      <c r="T11" s="128"/>
    </row>
    <row r="12" s="129" customFormat="1" ht="20.1" customHeight="1" spans="1:20">
      <c r="A12" s="143">
        <v>7</v>
      </c>
      <c r="B12" s="149" t="s">
        <v>354</v>
      </c>
      <c r="C12" s="149" t="s">
        <v>355</v>
      </c>
      <c r="D12" s="149" t="s">
        <v>356</v>
      </c>
      <c r="E12" s="150"/>
      <c r="F12" s="144" t="s">
        <v>337</v>
      </c>
      <c r="G12" s="143">
        <v>1</v>
      </c>
      <c r="H12" s="148">
        <v>35125</v>
      </c>
      <c r="I12" s="149" t="s">
        <v>338</v>
      </c>
      <c r="J12" s="156">
        <v>8149133.06</v>
      </c>
      <c r="K12" s="156">
        <v>407456.65</v>
      </c>
      <c r="L12" s="157">
        <v>2500000</v>
      </c>
      <c r="M12" s="143">
        <v>17</v>
      </c>
      <c r="N12" s="158">
        <v>425000</v>
      </c>
      <c r="O12" s="158">
        <f t="shared" si="0"/>
        <v>4.31</v>
      </c>
      <c r="P12" s="143"/>
      <c r="Q12" s="164"/>
      <c r="R12" s="140"/>
      <c r="S12" s="140"/>
      <c r="T12" s="140"/>
    </row>
    <row r="13" s="127" customFormat="1" ht="20.1" customHeight="1" spans="1:20">
      <c r="A13" s="143">
        <v>8</v>
      </c>
      <c r="B13" s="149" t="s">
        <v>357</v>
      </c>
      <c r="C13" s="149" t="s">
        <v>358</v>
      </c>
      <c r="D13" s="149" t="s">
        <v>359</v>
      </c>
      <c r="E13" s="150"/>
      <c r="F13" s="144" t="s">
        <v>337</v>
      </c>
      <c r="G13" s="143">
        <v>1</v>
      </c>
      <c r="H13" s="148" t="s">
        <v>360</v>
      </c>
      <c r="I13" s="149" t="s">
        <v>360</v>
      </c>
      <c r="J13" s="156">
        <v>653696.42</v>
      </c>
      <c r="K13" s="156">
        <v>32684.82</v>
      </c>
      <c r="L13" s="157">
        <v>200000</v>
      </c>
      <c r="M13" s="143">
        <v>20</v>
      </c>
      <c r="N13" s="158">
        <v>40000</v>
      </c>
      <c r="O13" s="158">
        <f t="shared" si="0"/>
        <v>22.38</v>
      </c>
      <c r="P13" s="143"/>
      <c r="Q13" s="140"/>
      <c r="R13" s="128"/>
      <c r="S13" s="165"/>
      <c r="T13" s="128"/>
    </row>
    <row r="14" s="127" customFormat="1" ht="20.1" customHeight="1" spans="1:20">
      <c r="A14" s="143">
        <v>9</v>
      </c>
      <c r="B14" s="149" t="s">
        <v>361</v>
      </c>
      <c r="C14" s="149" t="s">
        <v>362</v>
      </c>
      <c r="D14" s="149" t="s">
        <v>363</v>
      </c>
      <c r="E14" s="150"/>
      <c r="F14" s="144" t="s">
        <v>337</v>
      </c>
      <c r="G14" s="143">
        <v>1</v>
      </c>
      <c r="H14" s="148">
        <v>34547</v>
      </c>
      <c r="I14" s="149" t="s">
        <v>338</v>
      </c>
      <c r="J14" s="156">
        <v>1530000</v>
      </c>
      <c r="K14" s="156">
        <v>76500</v>
      </c>
      <c r="L14" s="157">
        <v>470000</v>
      </c>
      <c r="M14" s="143">
        <v>17</v>
      </c>
      <c r="N14" s="158">
        <v>79900</v>
      </c>
      <c r="O14" s="158">
        <f t="shared" si="0"/>
        <v>4.44</v>
      </c>
      <c r="P14" s="143"/>
      <c r="Q14" s="140"/>
      <c r="R14" s="128"/>
      <c r="S14" s="128"/>
      <c r="T14" s="128"/>
    </row>
    <row r="15" s="127" customFormat="1" ht="20.1" customHeight="1" spans="1:20">
      <c r="A15" s="143">
        <v>10</v>
      </c>
      <c r="B15" s="149" t="s">
        <v>364</v>
      </c>
      <c r="C15" s="149" t="s">
        <v>365</v>
      </c>
      <c r="D15" s="149" t="s">
        <v>366</v>
      </c>
      <c r="E15" s="150"/>
      <c r="F15" s="144" t="s">
        <v>337</v>
      </c>
      <c r="G15" s="143">
        <v>1</v>
      </c>
      <c r="H15" s="148" t="s">
        <v>367</v>
      </c>
      <c r="I15" s="149" t="s">
        <v>367</v>
      </c>
      <c r="J15" s="156">
        <v>1000</v>
      </c>
      <c r="K15" s="156">
        <v>50</v>
      </c>
      <c r="L15" s="157">
        <v>450</v>
      </c>
      <c r="M15" s="143">
        <v>20</v>
      </c>
      <c r="N15" s="158">
        <v>90</v>
      </c>
      <c r="O15" s="158">
        <f t="shared" si="0"/>
        <v>80</v>
      </c>
      <c r="P15" s="143"/>
      <c r="Q15" s="140"/>
      <c r="R15" s="128"/>
      <c r="S15" s="128"/>
      <c r="T15" s="128"/>
    </row>
    <row r="16" s="127" customFormat="1" ht="20.1" customHeight="1" spans="1:20">
      <c r="A16" s="143">
        <v>11</v>
      </c>
      <c r="B16" s="149" t="s">
        <v>368</v>
      </c>
      <c r="C16" s="149" t="s">
        <v>369</v>
      </c>
      <c r="D16" s="149" t="s">
        <v>370</v>
      </c>
      <c r="E16" s="150"/>
      <c r="F16" s="144" t="s">
        <v>337</v>
      </c>
      <c r="G16" s="143">
        <v>1</v>
      </c>
      <c r="H16" s="148" t="s">
        <v>371</v>
      </c>
      <c r="I16" s="149" t="s">
        <v>371</v>
      </c>
      <c r="J16" s="156">
        <v>69900</v>
      </c>
      <c r="K16" s="156">
        <v>3495</v>
      </c>
      <c r="L16" s="157">
        <v>20000</v>
      </c>
      <c r="M16" s="143">
        <v>20</v>
      </c>
      <c r="N16" s="158">
        <v>4000</v>
      </c>
      <c r="O16" s="158">
        <f t="shared" si="0"/>
        <v>14.45</v>
      </c>
      <c r="P16" s="143"/>
      <c r="Q16" s="140"/>
      <c r="R16" s="128"/>
      <c r="S16" s="128"/>
      <c r="T16" s="128"/>
    </row>
    <row r="17" s="127" customFormat="1" ht="20.1" customHeight="1" spans="1:20">
      <c r="A17" s="143">
        <v>12</v>
      </c>
      <c r="B17" s="149" t="s">
        <v>372</v>
      </c>
      <c r="C17" s="149" t="s">
        <v>373</v>
      </c>
      <c r="D17" s="149" t="s">
        <v>374</v>
      </c>
      <c r="E17" s="150"/>
      <c r="F17" s="144" t="s">
        <v>337</v>
      </c>
      <c r="G17" s="143">
        <v>1</v>
      </c>
      <c r="H17" s="148" t="s">
        <v>338</v>
      </c>
      <c r="I17" s="149" t="s">
        <v>338</v>
      </c>
      <c r="J17" s="156">
        <v>29600</v>
      </c>
      <c r="K17" s="156">
        <v>1480</v>
      </c>
      <c r="L17" s="157">
        <v>10900</v>
      </c>
      <c r="M17" s="143">
        <v>20</v>
      </c>
      <c r="N17" s="158">
        <v>2180</v>
      </c>
      <c r="O17" s="158">
        <f t="shared" si="0"/>
        <v>47.3</v>
      </c>
      <c r="P17" s="143"/>
      <c r="Q17" s="140"/>
      <c r="R17" s="128"/>
      <c r="S17" s="128"/>
      <c r="T17" s="128"/>
    </row>
    <row r="18" s="127" customFormat="1" ht="20.1" customHeight="1" spans="1:20">
      <c r="A18" s="143">
        <v>13</v>
      </c>
      <c r="B18" s="149" t="s">
        <v>375</v>
      </c>
      <c r="C18" s="149" t="s">
        <v>376</v>
      </c>
      <c r="D18" s="149" t="s">
        <v>377</v>
      </c>
      <c r="E18" s="150"/>
      <c r="F18" s="144" t="s">
        <v>337</v>
      </c>
      <c r="G18" s="143">
        <v>1</v>
      </c>
      <c r="H18" s="148" t="s">
        <v>338</v>
      </c>
      <c r="I18" s="149" t="s">
        <v>338</v>
      </c>
      <c r="J18" s="156">
        <v>35500</v>
      </c>
      <c r="K18" s="156">
        <v>1775</v>
      </c>
      <c r="L18" s="157">
        <v>16700</v>
      </c>
      <c r="M18" s="143">
        <v>20</v>
      </c>
      <c r="N18" s="158">
        <v>3340</v>
      </c>
      <c r="O18" s="158">
        <f t="shared" si="0"/>
        <v>88.17</v>
      </c>
      <c r="P18" s="143"/>
      <c r="Q18" s="140"/>
      <c r="R18" s="128"/>
      <c r="S18" s="128"/>
      <c r="T18" s="128"/>
    </row>
    <row r="19" s="127" customFormat="1" ht="20.1" customHeight="1" spans="1:20">
      <c r="A19" s="143">
        <v>14</v>
      </c>
      <c r="B19" s="149" t="s">
        <v>378</v>
      </c>
      <c r="C19" s="149" t="s">
        <v>379</v>
      </c>
      <c r="D19" s="149" t="s">
        <v>380</v>
      </c>
      <c r="E19" s="150"/>
      <c r="F19" s="144" t="s">
        <v>337</v>
      </c>
      <c r="G19" s="143">
        <v>1</v>
      </c>
      <c r="H19" s="148" t="s">
        <v>381</v>
      </c>
      <c r="I19" s="149" t="s">
        <v>381</v>
      </c>
      <c r="J19" s="156">
        <v>14300</v>
      </c>
      <c r="K19" s="156">
        <v>715</v>
      </c>
      <c r="L19" s="157">
        <v>6800</v>
      </c>
      <c r="M19" s="143">
        <v>20</v>
      </c>
      <c r="N19" s="158">
        <v>1360</v>
      </c>
      <c r="O19" s="158">
        <f t="shared" si="0"/>
        <v>90.21</v>
      </c>
      <c r="P19" s="159"/>
      <c r="Q19" s="140"/>
      <c r="R19" s="128"/>
      <c r="S19" s="128"/>
      <c r="T19" s="128"/>
    </row>
    <row r="20" s="127" customFormat="1" ht="20.1" customHeight="1" spans="1:20">
      <c r="A20" s="143">
        <v>15</v>
      </c>
      <c r="B20" s="149" t="s">
        <v>382</v>
      </c>
      <c r="C20" s="149" t="s">
        <v>383</v>
      </c>
      <c r="D20" s="149" t="s">
        <v>384</v>
      </c>
      <c r="E20" s="150"/>
      <c r="F20" s="144" t="s">
        <v>337</v>
      </c>
      <c r="G20" s="143">
        <v>1</v>
      </c>
      <c r="H20" s="148">
        <v>35125</v>
      </c>
      <c r="I20" s="149" t="s">
        <v>338</v>
      </c>
      <c r="J20" s="156">
        <v>9152</v>
      </c>
      <c r="K20" s="156">
        <v>457.6</v>
      </c>
      <c r="L20" s="157">
        <v>4000</v>
      </c>
      <c r="M20" s="143">
        <v>17</v>
      </c>
      <c r="N20" s="158">
        <v>680</v>
      </c>
      <c r="O20" s="158">
        <f t="shared" si="0"/>
        <v>48.6</v>
      </c>
      <c r="P20" s="143"/>
      <c r="Q20" s="140"/>
      <c r="R20" s="128"/>
      <c r="S20" s="128"/>
      <c r="T20" s="128"/>
    </row>
    <row r="21" s="127" customFormat="1" ht="20.1" customHeight="1" spans="1:20">
      <c r="A21" s="143">
        <v>16</v>
      </c>
      <c r="B21" s="149" t="s">
        <v>385</v>
      </c>
      <c r="C21" s="149" t="s">
        <v>386</v>
      </c>
      <c r="D21" s="149" t="s">
        <v>387</v>
      </c>
      <c r="E21" s="150"/>
      <c r="F21" s="144" t="s">
        <v>337</v>
      </c>
      <c r="G21" s="143">
        <v>1</v>
      </c>
      <c r="H21" s="148">
        <v>39417</v>
      </c>
      <c r="I21" s="149" t="s">
        <v>388</v>
      </c>
      <c r="J21" s="156">
        <v>1900000</v>
      </c>
      <c r="K21" s="156">
        <v>24000</v>
      </c>
      <c r="L21" s="157">
        <v>220000</v>
      </c>
      <c r="M21" s="143">
        <v>20</v>
      </c>
      <c r="N21" s="158">
        <v>44000</v>
      </c>
      <c r="O21" s="158">
        <f t="shared" si="0"/>
        <v>83.33</v>
      </c>
      <c r="P21" s="143"/>
      <c r="Q21" s="140"/>
      <c r="R21" s="128"/>
      <c r="S21" s="128"/>
      <c r="T21" s="128"/>
    </row>
    <row r="22" s="127" customFormat="1" ht="20.1" customHeight="1" spans="1:20">
      <c r="A22" s="143">
        <v>17</v>
      </c>
      <c r="B22" s="149" t="s">
        <v>389</v>
      </c>
      <c r="C22" s="149" t="s">
        <v>390</v>
      </c>
      <c r="D22" s="149" t="s">
        <v>391</v>
      </c>
      <c r="E22" s="150" t="s">
        <v>392</v>
      </c>
      <c r="F22" s="144" t="s">
        <v>337</v>
      </c>
      <c r="G22" s="143">
        <v>1</v>
      </c>
      <c r="H22" s="148" t="s">
        <v>393</v>
      </c>
      <c r="I22" s="149" t="s">
        <v>393</v>
      </c>
      <c r="J22" s="156">
        <v>5230000</v>
      </c>
      <c r="K22" s="156">
        <v>60000.02</v>
      </c>
      <c r="L22" s="157">
        <v>230000</v>
      </c>
      <c r="M22" s="143">
        <v>28</v>
      </c>
      <c r="N22" s="158">
        <v>64400</v>
      </c>
      <c r="O22" s="158">
        <f t="shared" si="0"/>
        <v>7.33</v>
      </c>
      <c r="P22" s="143"/>
      <c r="Q22" s="140"/>
      <c r="R22" s="128"/>
      <c r="S22" s="128"/>
      <c r="T22" s="128"/>
    </row>
    <row r="23" s="127" customFormat="1" ht="20.1" customHeight="1" spans="1:20">
      <c r="A23" s="143">
        <v>18</v>
      </c>
      <c r="B23" s="149" t="s">
        <v>394</v>
      </c>
      <c r="C23" s="149" t="s">
        <v>395</v>
      </c>
      <c r="D23" s="149" t="s">
        <v>396</v>
      </c>
      <c r="E23" s="150"/>
      <c r="F23" s="144" t="s">
        <v>337</v>
      </c>
      <c r="G23" s="143">
        <v>1</v>
      </c>
      <c r="H23" s="148">
        <v>38626</v>
      </c>
      <c r="I23" s="149" t="s">
        <v>397</v>
      </c>
      <c r="J23" s="156">
        <v>109780</v>
      </c>
      <c r="K23" s="156">
        <v>5489</v>
      </c>
      <c r="L23" s="157">
        <v>35700</v>
      </c>
      <c r="M23" s="143">
        <v>20</v>
      </c>
      <c r="N23" s="158">
        <v>7140</v>
      </c>
      <c r="O23" s="158">
        <f t="shared" si="0"/>
        <v>30.08</v>
      </c>
      <c r="P23" s="143"/>
      <c r="Q23" s="140"/>
      <c r="R23" s="128"/>
      <c r="S23" s="128"/>
      <c r="T23" s="128"/>
    </row>
    <row r="24" s="127" customFormat="1" ht="20.1" customHeight="1" spans="1:20">
      <c r="A24" s="143">
        <v>19</v>
      </c>
      <c r="B24" s="149" t="s">
        <v>398</v>
      </c>
      <c r="C24" s="149" t="s">
        <v>399</v>
      </c>
      <c r="D24" s="149" t="s">
        <v>400</v>
      </c>
      <c r="E24" s="150"/>
      <c r="F24" s="144" t="s">
        <v>337</v>
      </c>
      <c r="G24" s="143">
        <v>1</v>
      </c>
      <c r="H24" s="148">
        <v>35217</v>
      </c>
      <c r="I24" s="149" t="s">
        <v>338</v>
      </c>
      <c r="J24" s="156">
        <v>1326000</v>
      </c>
      <c r="K24" s="156">
        <v>66300</v>
      </c>
      <c r="L24" s="157">
        <v>550000</v>
      </c>
      <c r="M24" s="143">
        <v>15</v>
      </c>
      <c r="N24" s="158">
        <f>L24*M24/100</f>
        <v>82500</v>
      </c>
      <c r="O24" s="158">
        <f t="shared" si="0"/>
        <v>24.43</v>
      </c>
      <c r="P24" s="143"/>
      <c r="Q24" s="140"/>
      <c r="R24" s="128"/>
      <c r="S24" s="128"/>
      <c r="T24" s="128"/>
    </row>
    <row r="25" s="127" customFormat="1" ht="20.1" customHeight="1" spans="1:20">
      <c r="A25" s="143">
        <v>20</v>
      </c>
      <c r="B25" s="149" t="s">
        <v>401</v>
      </c>
      <c r="C25" s="149" t="s">
        <v>402</v>
      </c>
      <c r="D25" s="149" t="s">
        <v>403</v>
      </c>
      <c r="E25" s="150"/>
      <c r="F25" s="144" t="s">
        <v>337</v>
      </c>
      <c r="G25" s="143">
        <v>1</v>
      </c>
      <c r="H25" s="148">
        <v>35217</v>
      </c>
      <c r="I25" s="149" t="s">
        <v>338</v>
      </c>
      <c r="J25" s="156">
        <v>558960</v>
      </c>
      <c r="K25" s="156">
        <v>27948</v>
      </c>
      <c r="L25" s="157">
        <v>216000</v>
      </c>
      <c r="M25" s="143">
        <v>15</v>
      </c>
      <c r="N25" s="158">
        <f>L25*M25/100</f>
        <v>32400</v>
      </c>
      <c r="O25" s="158">
        <f t="shared" si="0"/>
        <v>15.93</v>
      </c>
      <c r="P25" s="143"/>
      <c r="Q25" s="140"/>
      <c r="R25" s="128"/>
      <c r="S25" s="128"/>
      <c r="T25" s="128"/>
    </row>
    <row r="26" s="127" customFormat="1" ht="20.1" customHeight="1" spans="1:20">
      <c r="A26" s="143">
        <v>21</v>
      </c>
      <c r="B26" s="149" t="s">
        <v>404</v>
      </c>
      <c r="C26" s="149" t="s">
        <v>405</v>
      </c>
      <c r="D26" s="149" t="s">
        <v>406</v>
      </c>
      <c r="E26" s="150"/>
      <c r="F26" s="144" t="s">
        <v>337</v>
      </c>
      <c r="G26" s="143">
        <v>1</v>
      </c>
      <c r="H26" s="148">
        <v>35217</v>
      </c>
      <c r="I26" s="149" t="s">
        <v>338</v>
      </c>
      <c r="J26" s="156">
        <v>167600</v>
      </c>
      <c r="K26" s="156">
        <v>8380</v>
      </c>
      <c r="L26" s="157">
        <v>55000</v>
      </c>
      <c r="M26" s="159">
        <v>17</v>
      </c>
      <c r="N26" s="158">
        <v>9350</v>
      </c>
      <c r="O26" s="158">
        <f t="shared" si="0"/>
        <v>11.58</v>
      </c>
      <c r="P26" s="143"/>
      <c r="Q26" s="140"/>
      <c r="R26" s="128"/>
      <c r="S26" s="128"/>
      <c r="T26" s="128"/>
    </row>
    <row r="27" s="127" customFormat="1" ht="20.1" customHeight="1" spans="1:20">
      <c r="A27" s="143">
        <v>22</v>
      </c>
      <c r="B27" s="149" t="s">
        <v>407</v>
      </c>
      <c r="C27" s="149" t="s">
        <v>408</v>
      </c>
      <c r="D27" s="149" t="s">
        <v>409</v>
      </c>
      <c r="E27" s="150"/>
      <c r="F27" s="144" t="s">
        <v>337</v>
      </c>
      <c r="G27" s="143">
        <v>1</v>
      </c>
      <c r="H27" s="148" t="s">
        <v>338</v>
      </c>
      <c r="I27" s="149" t="s">
        <v>338</v>
      </c>
      <c r="J27" s="156">
        <v>3000</v>
      </c>
      <c r="K27" s="156">
        <v>150</v>
      </c>
      <c r="L27" s="157">
        <v>1100</v>
      </c>
      <c r="M27" s="143">
        <v>20</v>
      </c>
      <c r="N27" s="158">
        <v>220</v>
      </c>
      <c r="O27" s="158">
        <f t="shared" si="0"/>
        <v>46.67</v>
      </c>
      <c r="P27" s="143"/>
      <c r="Q27" s="140"/>
      <c r="R27" s="128"/>
      <c r="S27" s="128"/>
      <c r="T27" s="128"/>
    </row>
    <row r="28" s="127" customFormat="1" ht="20.1" customHeight="1" spans="1:20">
      <c r="A28" s="143">
        <v>23</v>
      </c>
      <c r="B28" s="149" t="s">
        <v>410</v>
      </c>
      <c r="C28" s="149" t="s">
        <v>411</v>
      </c>
      <c r="D28" s="149" t="s">
        <v>412</v>
      </c>
      <c r="E28" s="150"/>
      <c r="F28" s="144" t="s">
        <v>337</v>
      </c>
      <c r="G28" s="143">
        <v>1</v>
      </c>
      <c r="H28" s="148" t="s">
        <v>338</v>
      </c>
      <c r="I28" s="149" t="s">
        <v>338</v>
      </c>
      <c r="J28" s="156">
        <v>8787</v>
      </c>
      <c r="K28" s="156">
        <v>439.35</v>
      </c>
      <c r="L28" s="157">
        <f>2800*0.2</f>
        <v>560</v>
      </c>
      <c r="M28" s="143" t="s">
        <v>350</v>
      </c>
      <c r="N28" s="158">
        <f>L28</f>
        <v>560</v>
      </c>
      <c r="O28" s="158">
        <f t="shared" si="0"/>
        <v>27.46</v>
      </c>
      <c r="P28" s="143" t="s">
        <v>413</v>
      </c>
      <c r="Q28" s="140"/>
      <c r="R28" s="128"/>
      <c r="S28" s="128"/>
      <c r="T28" s="128"/>
    </row>
    <row r="29" s="127" customFormat="1" ht="20.1" customHeight="1" spans="1:20">
      <c r="A29" s="143">
        <v>24</v>
      </c>
      <c r="B29" s="149" t="s">
        <v>414</v>
      </c>
      <c r="C29" s="149" t="s">
        <v>411</v>
      </c>
      <c r="D29" s="149" t="s">
        <v>412</v>
      </c>
      <c r="E29" s="150"/>
      <c r="F29" s="144" t="s">
        <v>337</v>
      </c>
      <c r="G29" s="143">
        <v>1</v>
      </c>
      <c r="H29" s="148" t="s">
        <v>415</v>
      </c>
      <c r="I29" s="149" t="s">
        <v>415</v>
      </c>
      <c r="J29" s="156">
        <v>8300</v>
      </c>
      <c r="K29" s="156">
        <v>415</v>
      </c>
      <c r="L29" s="157">
        <f>2800*0.2</f>
        <v>560</v>
      </c>
      <c r="M29" s="143" t="s">
        <v>350</v>
      </c>
      <c r="N29" s="158">
        <f>L29</f>
        <v>560</v>
      </c>
      <c r="O29" s="158">
        <f t="shared" si="0"/>
        <v>34.94</v>
      </c>
      <c r="P29" s="143" t="s">
        <v>413</v>
      </c>
      <c r="Q29" s="140"/>
      <c r="R29" s="128"/>
      <c r="S29" s="128"/>
      <c r="T29" s="128"/>
    </row>
    <row r="30" s="127" customFormat="1" ht="20.1" customHeight="1" spans="1:20">
      <c r="A30" s="143">
        <v>25</v>
      </c>
      <c r="B30" s="149" t="s">
        <v>416</v>
      </c>
      <c r="C30" s="149" t="s">
        <v>417</v>
      </c>
      <c r="D30" s="149" t="s">
        <v>418</v>
      </c>
      <c r="E30" s="150"/>
      <c r="F30" s="144" t="s">
        <v>337</v>
      </c>
      <c r="G30" s="143">
        <v>1</v>
      </c>
      <c r="H30" s="148" t="s">
        <v>371</v>
      </c>
      <c r="I30" s="149" t="s">
        <v>371</v>
      </c>
      <c r="J30" s="156">
        <v>16456</v>
      </c>
      <c r="K30" s="156">
        <v>822.8</v>
      </c>
      <c r="L30" s="157">
        <v>1200</v>
      </c>
      <c r="M30" s="143" t="s">
        <v>350</v>
      </c>
      <c r="N30" s="158">
        <v>1200</v>
      </c>
      <c r="O30" s="158">
        <f t="shared" si="0"/>
        <v>45.84</v>
      </c>
      <c r="P30" s="143" t="s">
        <v>419</v>
      </c>
      <c r="Q30" s="140"/>
      <c r="R30" s="128"/>
      <c r="S30" s="128"/>
      <c r="T30" s="128"/>
    </row>
    <row r="31" s="127" customFormat="1" ht="20.1" customHeight="1" spans="1:20">
      <c r="A31" s="143">
        <v>26</v>
      </c>
      <c r="B31" s="149" t="s">
        <v>420</v>
      </c>
      <c r="C31" s="149" t="s">
        <v>417</v>
      </c>
      <c r="D31" s="149" t="s">
        <v>418</v>
      </c>
      <c r="E31" s="150"/>
      <c r="F31" s="144" t="s">
        <v>337</v>
      </c>
      <c r="G31" s="143">
        <v>1</v>
      </c>
      <c r="H31" s="148" t="s">
        <v>371</v>
      </c>
      <c r="I31" s="149" t="s">
        <v>371</v>
      </c>
      <c r="J31" s="156">
        <v>16456</v>
      </c>
      <c r="K31" s="156">
        <v>822.8</v>
      </c>
      <c r="L31" s="157">
        <v>1200</v>
      </c>
      <c r="M31" s="143" t="s">
        <v>350</v>
      </c>
      <c r="N31" s="158">
        <v>1200</v>
      </c>
      <c r="O31" s="158">
        <f t="shared" si="0"/>
        <v>45.84</v>
      </c>
      <c r="P31" s="143" t="s">
        <v>421</v>
      </c>
      <c r="Q31" s="140"/>
      <c r="R31" s="128"/>
      <c r="S31" s="128"/>
      <c r="T31" s="128"/>
    </row>
    <row r="32" s="127" customFormat="1" ht="20.1" customHeight="1" spans="1:20">
      <c r="A32" s="143">
        <v>27</v>
      </c>
      <c r="B32" s="149" t="s">
        <v>422</v>
      </c>
      <c r="C32" s="149" t="s">
        <v>423</v>
      </c>
      <c r="D32" s="149" t="s">
        <v>424</v>
      </c>
      <c r="E32" s="150"/>
      <c r="F32" s="144" t="s">
        <v>337</v>
      </c>
      <c r="G32" s="143">
        <v>1</v>
      </c>
      <c r="H32" s="148">
        <v>35125</v>
      </c>
      <c r="I32" s="149" t="s">
        <v>338</v>
      </c>
      <c r="J32" s="156">
        <v>20488</v>
      </c>
      <c r="K32" s="156">
        <v>1024.4</v>
      </c>
      <c r="L32" s="157">
        <v>6800</v>
      </c>
      <c r="M32" s="143">
        <v>17</v>
      </c>
      <c r="N32" s="158">
        <v>1156</v>
      </c>
      <c r="O32" s="158">
        <f t="shared" si="0"/>
        <v>12.85</v>
      </c>
      <c r="P32" s="143"/>
      <c r="Q32" s="140"/>
      <c r="R32" s="128"/>
      <c r="S32" s="128"/>
      <c r="T32" s="128"/>
    </row>
    <row r="33" s="127" customFormat="1" ht="20.1" customHeight="1" spans="1:20">
      <c r="A33" s="143">
        <v>28</v>
      </c>
      <c r="B33" s="149" t="s">
        <v>425</v>
      </c>
      <c r="C33" s="149" t="s">
        <v>426</v>
      </c>
      <c r="D33" s="149" t="s">
        <v>427</v>
      </c>
      <c r="E33" s="150"/>
      <c r="F33" s="144" t="s">
        <v>337</v>
      </c>
      <c r="G33" s="143">
        <v>1</v>
      </c>
      <c r="H33" s="148" t="s">
        <v>428</v>
      </c>
      <c r="I33" s="149" t="s">
        <v>428</v>
      </c>
      <c r="J33" s="156">
        <v>450000</v>
      </c>
      <c r="K33" s="156">
        <v>22500</v>
      </c>
      <c r="L33" s="157">
        <v>190000</v>
      </c>
      <c r="M33" s="143">
        <v>20</v>
      </c>
      <c r="N33" s="158">
        <v>38000</v>
      </c>
      <c r="O33" s="158">
        <f t="shared" si="0"/>
        <v>68.89</v>
      </c>
      <c r="P33" s="143"/>
      <c r="Q33" s="140"/>
      <c r="R33" s="128"/>
      <c r="S33" s="128"/>
      <c r="T33" s="128"/>
    </row>
    <row r="34" s="130" customFormat="1" ht="20.1" customHeight="1" spans="1:20">
      <c r="A34" s="143">
        <v>29</v>
      </c>
      <c r="B34" s="149" t="s">
        <v>429</v>
      </c>
      <c r="C34" s="149" t="s">
        <v>411</v>
      </c>
      <c r="D34" s="149" t="s">
        <v>430</v>
      </c>
      <c r="E34" s="150"/>
      <c r="F34" s="144" t="s">
        <v>337</v>
      </c>
      <c r="G34" s="143">
        <v>1</v>
      </c>
      <c r="H34" s="148">
        <v>33025</v>
      </c>
      <c r="I34" s="149" t="s">
        <v>338</v>
      </c>
      <c r="J34" s="156">
        <v>3737</v>
      </c>
      <c r="K34" s="156">
        <v>186.85</v>
      </c>
      <c r="L34" s="157">
        <f>2800*0.2</f>
        <v>560</v>
      </c>
      <c r="M34" s="143" t="s">
        <v>350</v>
      </c>
      <c r="N34" s="158">
        <f>L34</f>
        <v>560</v>
      </c>
      <c r="O34" s="158">
        <f t="shared" si="0"/>
        <v>199.71</v>
      </c>
      <c r="P34" s="143" t="s">
        <v>413</v>
      </c>
      <c r="Q34" s="140"/>
      <c r="R34" s="166"/>
      <c r="S34" s="166"/>
      <c r="T34" s="166"/>
    </row>
    <row r="35" s="130" customFormat="1" ht="20.1" customHeight="1" spans="1:20">
      <c r="A35" s="143">
        <v>30</v>
      </c>
      <c r="B35" s="149" t="s">
        <v>431</v>
      </c>
      <c r="C35" s="149" t="s">
        <v>411</v>
      </c>
      <c r="D35" s="149" t="s">
        <v>432</v>
      </c>
      <c r="E35" s="150" t="s">
        <v>433</v>
      </c>
      <c r="F35" s="144" t="s">
        <v>337</v>
      </c>
      <c r="G35" s="143">
        <v>1</v>
      </c>
      <c r="H35" s="148" t="s">
        <v>338</v>
      </c>
      <c r="I35" s="149" t="s">
        <v>338</v>
      </c>
      <c r="J35" s="156">
        <v>9696</v>
      </c>
      <c r="K35" s="156">
        <v>484.8</v>
      </c>
      <c r="L35" s="157">
        <f t="shared" ref="L35:L37" si="1">2800*0.2</f>
        <v>560</v>
      </c>
      <c r="M35" s="143" t="s">
        <v>350</v>
      </c>
      <c r="N35" s="158">
        <f t="shared" ref="N35:N37" si="2">L35</f>
        <v>560</v>
      </c>
      <c r="O35" s="158">
        <f t="shared" si="0"/>
        <v>15.51</v>
      </c>
      <c r="P35" s="143" t="s">
        <v>413</v>
      </c>
      <c r="Q35" s="140"/>
      <c r="R35" s="166"/>
      <c r="S35" s="166"/>
      <c r="T35" s="166"/>
    </row>
    <row r="36" s="130" customFormat="1" ht="20.1" customHeight="1" spans="1:20">
      <c r="A36" s="143">
        <v>31</v>
      </c>
      <c r="B36" s="149" t="s">
        <v>434</v>
      </c>
      <c r="C36" s="149" t="s">
        <v>411</v>
      </c>
      <c r="D36" s="149" t="s">
        <v>432</v>
      </c>
      <c r="E36" s="150"/>
      <c r="F36" s="144" t="s">
        <v>337</v>
      </c>
      <c r="G36" s="143">
        <v>1</v>
      </c>
      <c r="H36" s="148" t="s">
        <v>338</v>
      </c>
      <c r="I36" s="149" t="s">
        <v>338</v>
      </c>
      <c r="J36" s="156">
        <v>9696</v>
      </c>
      <c r="K36" s="156">
        <v>484.8</v>
      </c>
      <c r="L36" s="157">
        <f t="shared" si="1"/>
        <v>560</v>
      </c>
      <c r="M36" s="143" t="s">
        <v>350</v>
      </c>
      <c r="N36" s="158">
        <f t="shared" si="2"/>
        <v>560</v>
      </c>
      <c r="O36" s="158">
        <f t="shared" si="0"/>
        <v>15.51</v>
      </c>
      <c r="P36" s="143" t="s">
        <v>413</v>
      </c>
      <c r="Q36" s="140"/>
      <c r="R36" s="166"/>
      <c r="S36" s="166"/>
      <c r="T36" s="166"/>
    </row>
    <row r="37" s="130" customFormat="1" ht="20.1" customHeight="1" spans="1:20">
      <c r="A37" s="143">
        <v>32</v>
      </c>
      <c r="B37" s="149" t="s">
        <v>435</v>
      </c>
      <c r="C37" s="149" t="s">
        <v>411</v>
      </c>
      <c r="D37" s="149" t="s">
        <v>436</v>
      </c>
      <c r="E37" s="150"/>
      <c r="F37" s="144" t="s">
        <v>337</v>
      </c>
      <c r="G37" s="143">
        <v>1</v>
      </c>
      <c r="H37" s="148" t="s">
        <v>338</v>
      </c>
      <c r="I37" s="149" t="s">
        <v>338</v>
      </c>
      <c r="J37" s="156">
        <v>7272</v>
      </c>
      <c r="K37" s="156">
        <v>363.6</v>
      </c>
      <c r="L37" s="157">
        <f t="shared" si="1"/>
        <v>560</v>
      </c>
      <c r="M37" s="143" t="s">
        <v>350</v>
      </c>
      <c r="N37" s="158">
        <f t="shared" si="2"/>
        <v>560</v>
      </c>
      <c r="O37" s="158">
        <f t="shared" si="0"/>
        <v>54.02</v>
      </c>
      <c r="P37" s="143" t="s">
        <v>413</v>
      </c>
      <c r="Q37" s="140"/>
      <c r="R37" s="166"/>
      <c r="S37" s="166"/>
      <c r="T37" s="166"/>
    </row>
    <row r="38" s="130" customFormat="1" ht="20.1" customHeight="1" spans="1:20">
      <c r="A38" s="143">
        <v>33</v>
      </c>
      <c r="B38" s="149" t="s">
        <v>437</v>
      </c>
      <c r="C38" s="149" t="s">
        <v>438</v>
      </c>
      <c r="D38" s="149" t="s">
        <v>439</v>
      </c>
      <c r="E38" s="150"/>
      <c r="F38" s="144" t="s">
        <v>337</v>
      </c>
      <c r="G38" s="143">
        <v>1</v>
      </c>
      <c r="H38" s="148" t="s">
        <v>440</v>
      </c>
      <c r="I38" s="149" t="s">
        <v>338</v>
      </c>
      <c r="J38" s="156">
        <v>151980</v>
      </c>
      <c r="K38" s="156">
        <v>7599</v>
      </c>
      <c r="L38" s="157">
        <v>60000</v>
      </c>
      <c r="M38" s="143">
        <v>15</v>
      </c>
      <c r="N38" s="158">
        <f>L38*M38/100</f>
        <v>9000</v>
      </c>
      <c r="O38" s="158">
        <f t="shared" si="0"/>
        <v>18.44</v>
      </c>
      <c r="P38" s="143"/>
      <c r="Q38" s="140"/>
      <c r="R38" s="166"/>
      <c r="S38" s="166"/>
      <c r="T38" s="166"/>
    </row>
    <row r="39" s="130" customFormat="1" ht="20.1" customHeight="1" spans="1:20">
      <c r="A39" s="143">
        <v>34</v>
      </c>
      <c r="B39" s="149" t="s">
        <v>441</v>
      </c>
      <c r="C39" s="149" t="s">
        <v>442</v>
      </c>
      <c r="D39" s="149" t="s">
        <v>443</v>
      </c>
      <c r="E39" s="150"/>
      <c r="F39" s="144" t="s">
        <v>337</v>
      </c>
      <c r="G39" s="143">
        <v>1</v>
      </c>
      <c r="H39" s="148" t="s">
        <v>444</v>
      </c>
      <c r="I39" s="149" t="s">
        <v>338</v>
      </c>
      <c r="J39" s="156">
        <v>176400</v>
      </c>
      <c r="K39" s="156">
        <v>8820</v>
      </c>
      <c r="L39" s="157">
        <v>62000</v>
      </c>
      <c r="M39" s="143">
        <v>15</v>
      </c>
      <c r="N39" s="158">
        <f t="shared" ref="N39:N40" si="3">L39*M39/100</f>
        <v>9300</v>
      </c>
      <c r="O39" s="158">
        <f t="shared" ref="O39:O83" si="4">IF(K39=0,"",(N39-K39)/K39*100)</f>
        <v>5.44</v>
      </c>
      <c r="P39" s="143"/>
      <c r="Q39" s="140"/>
      <c r="R39" s="166"/>
      <c r="S39" s="166"/>
      <c r="T39" s="166"/>
    </row>
    <row r="40" s="130" customFormat="1" ht="20.1" customHeight="1" spans="1:20">
      <c r="A40" s="143">
        <v>35</v>
      </c>
      <c r="B40" s="149" t="s">
        <v>445</v>
      </c>
      <c r="C40" s="149" t="s">
        <v>446</v>
      </c>
      <c r="D40" s="149" t="s">
        <v>447</v>
      </c>
      <c r="E40" s="150"/>
      <c r="F40" s="144" t="s">
        <v>337</v>
      </c>
      <c r="G40" s="143">
        <v>1</v>
      </c>
      <c r="H40" s="148" t="s">
        <v>448</v>
      </c>
      <c r="I40" s="149" t="s">
        <v>338</v>
      </c>
      <c r="J40" s="156">
        <v>97920</v>
      </c>
      <c r="K40" s="156">
        <v>4896</v>
      </c>
      <c r="L40" s="157">
        <v>40000</v>
      </c>
      <c r="M40" s="143">
        <v>15</v>
      </c>
      <c r="N40" s="158">
        <f t="shared" si="3"/>
        <v>6000</v>
      </c>
      <c r="O40" s="158">
        <f t="shared" si="4"/>
        <v>22.55</v>
      </c>
      <c r="P40" s="143"/>
      <c r="Q40" s="140"/>
      <c r="R40" s="166"/>
      <c r="S40" s="166"/>
      <c r="T40" s="166"/>
    </row>
    <row r="41" s="131" customFormat="1" ht="20.1" customHeight="1" spans="1:20">
      <c r="A41" s="143">
        <v>36</v>
      </c>
      <c r="B41" s="149" t="s">
        <v>449</v>
      </c>
      <c r="C41" s="149" t="s">
        <v>446</v>
      </c>
      <c r="D41" s="149" t="s">
        <v>450</v>
      </c>
      <c r="E41" s="150"/>
      <c r="F41" s="144" t="s">
        <v>337</v>
      </c>
      <c r="G41" s="143">
        <v>1</v>
      </c>
      <c r="H41" s="148">
        <v>27729</v>
      </c>
      <c r="I41" s="149" t="s">
        <v>338</v>
      </c>
      <c r="J41" s="156">
        <v>65650</v>
      </c>
      <c r="K41" s="156">
        <v>3282.5</v>
      </c>
      <c r="L41" s="157">
        <f>2800*2.2</f>
        <v>6160</v>
      </c>
      <c r="M41" s="143" t="s">
        <v>350</v>
      </c>
      <c r="N41" s="158">
        <f>L41</f>
        <v>6160</v>
      </c>
      <c r="O41" s="158">
        <f t="shared" si="4"/>
        <v>87.66</v>
      </c>
      <c r="P41" s="143" t="s">
        <v>451</v>
      </c>
      <c r="Q41" s="140"/>
      <c r="R41" s="167"/>
      <c r="S41" s="167"/>
      <c r="T41" s="167"/>
    </row>
    <row r="42" s="130" customFormat="1" ht="20.1" customHeight="1" spans="1:20">
      <c r="A42" s="143">
        <v>37</v>
      </c>
      <c r="B42" s="149" t="s">
        <v>452</v>
      </c>
      <c r="C42" s="149" t="s">
        <v>453</v>
      </c>
      <c r="D42" s="149" t="s">
        <v>454</v>
      </c>
      <c r="E42" s="150"/>
      <c r="F42" s="144" t="s">
        <v>337</v>
      </c>
      <c r="G42" s="143">
        <v>1</v>
      </c>
      <c r="H42" s="148" t="s">
        <v>455</v>
      </c>
      <c r="I42" s="149" t="s">
        <v>338</v>
      </c>
      <c r="J42" s="156">
        <v>538720</v>
      </c>
      <c r="K42" s="156">
        <v>26936</v>
      </c>
      <c r="L42" s="157">
        <v>220000</v>
      </c>
      <c r="M42" s="143">
        <v>15</v>
      </c>
      <c r="N42" s="158">
        <f t="shared" ref="N42:N44" si="5">L42*M42/100</f>
        <v>33000</v>
      </c>
      <c r="O42" s="158">
        <f t="shared" si="4"/>
        <v>22.51</v>
      </c>
      <c r="P42" s="143"/>
      <c r="Q42" s="140"/>
      <c r="R42" s="166"/>
      <c r="S42" s="166"/>
      <c r="T42" s="166"/>
    </row>
    <row r="43" s="130" customFormat="1" ht="20.1" customHeight="1" spans="1:20">
      <c r="A43" s="143">
        <v>38</v>
      </c>
      <c r="B43" s="149" t="s">
        <v>456</v>
      </c>
      <c r="C43" s="149" t="s">
        <v>457</v>
      </c>
      <c r="D43" s="149" t="s">
        <v>458</v>
      </c>
      <c r="E43" s="150"/>
      <c r="F43" s="144" t="s">
        <v>337</v>
      </c>
      <c r="G43" s="143">
        <v>1</v>
      </c>
      <c r="H43" s="148" t="s">
        <v>459</v>
      </c>
      <c r="I43" s="149" t="s">
        <v>338</v>
      </c>
      <c r="J43" s="156">
        <v>65280</v>
      </c>
      <c r="K43" s="156">
        <v>3264</v>
      </c>
      <c r="L43" s="157">
        <v>28600</v>
      </c>
      <c r="M43" s="143">
        <v>15</v>
      </c>
      <c r="N43" s="158">
        <f t="shared" si="5"/>
        <v>4290</v>
      </c>
      <c r="O43" s="158">
        <f t="shared" si="4"/>
        <v>31.43</v>
      </c>
      <c r="P43" s="143"/>
      <c r="Q43" s="140"/>
      <c r="R43" s="166"/>
      <c r="S43" s="166"/>
      <c r="T43" s="166"/>
    </row>
    <row r="44" s="130" customFormat="1" ht="20.1" customHeight="1" spans="1:20">
      <c r="A44" s="143">
        <v>39</v>
      </c>
      <c r="B44" s="149" t="s">
        <v>460</v>
      </c>
      <c r="C44" s="149" t="s">
        <v>461</v>
      </c>
      <c r="D44" s="149" t="s">
        <v>462</v>
      </c>
      <c r="E44" s="150"/>
      <c r="F44" s="144" t="s">
        <v>337</v>
      </c>
      <c r="G44" s="143">
        <v>1</v>
      </c>
      <c r="H44" s="148">
        <v>29281</v>
      </c>
      <c r="I44" s="149" t="s">
        <v>338</v>
      </c>
      <c r="J44" s="156">
        <v>20400</v>
      </c>
      <c r="K44" s="156">
        <v>1020</v>
      </c>
      <c r="L44" s="157">
        <v>15000</v>
      </c>
      <c r="M44" s="143">
        <v>15</v>
      </c>
      <c r="N44" s="158">
        <f t="shared" si="5"/>
        <v>2250</v>
      </c>
      <c r="O44" s="158">
        <f t="shared" si="4"/>
        <v>120.59</v>
      </c>
      <c r="P44" s="143"/>
      <c r="Q44" s="140"/>
      <c r="R44" s="166"/>
      <c r="S44" s="166"/>
      <c r="T44" s="166"/>
    </row>
    <row r="45" s="130" customFormat="1" ht="20.1" customHeight="1" spans="1:20">
      <c r="A45" s="143">
        <v>40</v>
      </c>
      <c r="B45" s="149" t="s">
        <v>463</v>
      </c>
      <c r="C45" s="149" t="s">
        <v>464</v>
      </c>
      <c r="D45" s="149" t="s">
        <v>465</v>
      </c>
      <c r="E45" s="150"/>
      <c r="F45" s="144" t="s">
        <v>337</v>
      </c>
      <c r="G45" s="143">
        <v>1</v>
      </c>
      <c r="H45" s="148" t="s">
        <v>393</v>
      </c>
      <c r="I45" s="149" t="s">
        <v>393</v>
      </c>
      <c r="J45" s="156">
        <v>4598290.6</v>
      </c>
      <c r="K45" s="156">
        <v>12000.02</v>
      </c>
      <c r="L45" s="157">
        <f>2800*11</f>
        <v>30800</v>
      </c>
      <c r="M45" s="143" t="s">
        <v>350</v>
      </c>
      <c r="N45" s="158">
        <f>L45</f>
        <v>30800</v>
      </c>
      <c r="O45" s="158">
        <f t="shared" si="4"/>
        <v>156.67</v>
      </c>
      <c r="P45" s="143" t="s">
        <v>466</v>
      </c>
      <c r="Q45" s="140"/>
      <c r="R45" s="166"/>
      <c r="S45" s="166"/>
      <c r="T45" s="166"/>
    </row>
    <row r="46" s="130" customFormat="1" ht="20.1" customHeight="1" spans="1:20">
      <c r="A46" s="143">
        <v>41</v>
      </c>
      <c r="B46" s="149" t="s">
        <v>467</v>
      </c>
      <c r="C46" s="149" t="s">
        <v>468</v>
      </c>
      <c r="D46" s="149" t="s">
        <v>469</v>
      </c>
      <c r="E46" s="150"/>
      <c r="F46" s="144" t="s">
        <v>337</v>
      </c>
      <c r="G46" s="143">
        <v>1</v>
      </c>
      <c r="H46" s="148" t="s">
        <v>393</v>
      </c>
      <c r="I46" s="149" t="s">
        <v>393</v>
      </c>
      <c r="J46" s="156">
        <v>5213675.21</v>
      </c>
      <c r="K46" s="156">
        <v>12000</v>
      </c>
      <c r="L46" s="157">
        <f>2800*11</f>
        <v>30800</v>
      </c>
      <c r="M46" s="143" t="s">
        <v>350</v>
      </c>
      <c r="N46" s="158">
        <f>L46</f>
        <v>30800</v>
      </c>
      <c r="O46" s="158">
        <f t="shared" si="4"/>
        <v>156.67</v>
      </c>
      <c r="P46" s="143" t="s">
        <v>466</v>
      </c>
      <c r="Q46" s="140"/>
      <c r="R46" s="166"/>
      <c r="S46" s="166"/>
      <c r="T46" s="166"/>
    </row>
    <row r="47" s="131" customFormat="1" ht="20.1" customHeight="1" spans="1:20">
      <c r="A47" s="143">
        <v>42</v>
      </c>
      <c r="B47" s="149" t="s">
        <v>470</v>
      </c>
      <c r="C47" s="149" t="s">
        <v>471</v>
      </c>
      <c r="D47" s="149" t="s">
        <v>472</v>
      </c>
      <c r="E47" s="150"/>
      <c r="F47" s="144" t="s">
        <v>337</v>
      </c>
      <c r="G47" s="143">
        <v>1</v>
      </c>
      <c r="H47" s="148">
        <v>37834</v>
      </c>
      <c r="I47" s="149" t="s">
        <v>473</v>
      </c>
      <c r="J47" s="156">
        <v>251366.58</v>
      </c>
      <c r="K47" s="156">
        <v>12568.33</v>
      </c>
      <c r="L47" s="157">
        <v>76995</v>
      </c>
      <c r="M47" s="143">
        <v>20</v>
      </c>
      <c r="N47" s="158">
        <f t="shared" ref="N47:N72" si="6">L47*M47/100</f>
        <v>15399</v>
      </c>
      <c r="O47" s="158">
        <f t="shared" si="4"/>
        <v>22.52</v>
      </c>
      <c r="P47" s="143"/>
      <c r="Q47" s="140"/>
      <c r="R47" s="167"/>
      <c r="S47" s="167"/>
      <c r="T47" s="167"/>
    </row>
    <row r="48" s="130" customFormat="1" ht="20.1" customHeight="1" spans="1:20">
      <c r="A48" s="143">
        <v>43</v>
      </c>
      <c r="B48" s="149" t="s">
        <v>474</v>
      </c>
      <c r="C48" s="149" t="s">
        <v>471</v>
      </c>
      <c r="D48" s="149" t="s">
        <v>475</v>
      </c>
      <c r="E48" s="150"/>
      <c r="F48" s="144" t="s">
        <v>337</v>
      </c>
      <c r="G48" s="143">
        <v>1</v>
      </c>
      <c r="H48" s="148">
        <v>37135</v>
      </c>
      <c r="I48" s="149" t="s">
        <v>473</v>
      </c>
      <c r="J48" s="156">
        <v>255401.59</v>
      </c>
      <c r="K48" s="156">
        <v>12770.08</v>
      </c>
      <c r="L48" s="157">
        <v>79995</v>
      </c>
      <c r="M48" s="143">
        <v>20</v>
      </c>
      <c r="N48" s="158">
        <f t="shared" si="6"/>
        <v>15999</v>
      </c>
      <c r="O48" s="158">
        <f t="shared" si="4"/>
        <v>25.29</v>
      </c>
      <c r="P48" s="143"/>
      <c r="Q48" s="140"/>
      <c r="R48" s="166"/>
      <c r="S48" s="166"/>
      <c r="T48" s="166"/>
    </row>
    <row r="49" s="130" customFormat="1" ht="20.1" customHeight="1" spans="1:20">
      <c r="A49" s="143">
        <v>44</v>
      </c>
      <c r="B49" s="149" t="s">
        <v>476</v>
      </c>
      <c r="C49" s="149" t="s">
        <v>471</v>
      </c>
      <c r="D49" s="149" t="s">
        <v>477</v>
      </c>
      <c r="E49" s="150"/>
      <c r="F49" s="144" t="s">
        <v>337</v>
      </c>
      <c r="G49" s="143">
        <v>1</v>
      </c>
      <c r="H49" s="148" t="s">
        <v>338</v>
      </c>
      <c r="I49" s="149" t="s">
        <v>338</v>
      </c>
      <c r="J49" s="156">
        <v>744600</v>
      </c>
      <c r="K49" s="156">
        <v>37230</v>
      </c>
      <c r="L49" s="157">
        <v>260000</v>
      </c>
      <c r="M49" s="143">
        <v>18</v>
      </c>
      <c r="N49" s="158">
        <f t="shared" si="6"/>
        <v>46800</v>
      </c>
      <c r="O49" s="158">
        <f t="shared" si="4"/>
        <v>25.71</v>
      </c>
      <c r="P49" s="143"/>
      <c r="Q49" s="140"/>
      <c r="R49" s="166"/>
      <c r="S49" s="166"/>
      <c r="T49" s="166"/>
    </row>
    <row r="50" s="130" customFormat="1" ht="20.1" customHeight="1" spans="1:20">
      <c r="A50" s="143">
        <v>45</v>
      </c>
      <c r="B50" s="149" t="s">
        <v>478</v>
      </c>
      <c r="C50" s="149" t="s">
        <v>358</v>
      </c>
      <c r="D50" s="149" t="s">
        <v>479</v>
      </c>
      <c r="E50" s="150"/>
      <c r="F50" s="144" t="s">
        <v>337</v>
      </c>
      <c r="G50" s="143">
        <v>1</v>
      </c>
      <c r="H50" s="148" t="s">
        <v>338</v>
      </c>
      <c r="I50" s="149" t="s">
        <v>338</v>
      </c>
      <c r="J50" s="156">
        <v>255000</v>
      </c>
      <c r="K50" s="156">
        <v>12750</v>
      </c>
      <c r="L50" s="157">
        <v>180000</v>
      </c>
      <c r="M50" s="143">
        <v>18</v>
      </c>
      <c r="N50" s="158">
        <f t="shared" si="6"/>
        <v>32400</v>
      </c>
      <c r="O50" s="158">
        <f t="shared" si="4"/>
        <v>154.12</v>
      </c>
      <c r="P50" s="143"/>
      <c r="Q50" s="140"/>
      <c r="R50" s="166"/>
      <c r="S50" s="166"/>
      <c r="T50" s="166"/>
    </row>
    <row r="51" s="130" customFormat="1" ht="26" spans="1:20">
      <c r="A51" s="143">
        <v>46</v>
      </c>
      <c r="B51" s="149" t="s">
        <v>480</v>
      </c>
      <c r="C51" s="149" t="s">
        <v>481</v>
      </c>
      <c r="D51" s="149" t="s">
        <v>482</v>
      </c>
      <c r="E51" s="150"/>
      <c r="F51" s="144" t="s">
        <v>337</v>
      </c>
      <c r="G51" s="143">
        <v>1</v>
      </c>
      <c r="H51" s="148" t="s">
        <v>483</v>
      </c>
      <c r="I51" s="149" t="s">
        <v>483</v>
      </c>
      <c r="J51" s="156">
        <v>2153846.16</v>
      </c>
      <c r="K51" s="156">
        <v>12000</v>
      </c>
      <c r="L51" s="157">
        <v>128000</v>
      </c>
      <c r="M51" s="143">
        <v>30</v>
      </c>
      <c r="N51" s="158">
        <f t="shared" si="6"/>
        <v>38400</v>
      </c>
      <c r="O51" s="158">
        <f t="shared" si="4"/>
        <v>220</v>
      </c>
      <c r="P51" s="143"/>
      <c r="Q51" s="140"/>
      <c r="R51" s="166"/>
      <c r="S51" s="166"/>
      <c r="T51" s="166"/>
    </row>
    <row r="52" s="130" customFormat="1" ht="20.1" customHeight="1" spans="1:20">
      <c r="A52" s="143">
        <v>47</v>
      </c>
      <c r="B52" s="149" t="s">
        <v>484</v>
      </c>
      <c r="C52" s="149" t="s">
        <v>471</v>
      </c>
      <c r="D52" s="149" t="s">
        <v>485</v>
      </c>
      <c r="E52" s="150"/>
      <c r="F52" s="144" t="s">
        <v>337</v>
      </c>
      <c r="G52" s="143">
        <v>1</v>
      </c>
      <c r="H52" s="148" t="s">
        <v>338</v>
      </c>
      <c r="I52" s="149" t="s">
        <v>338</v>
      </c>
      <c r="J52" s="156">
        <v>714000</v>
      </c>
      <c r="K52" s="156">
        <v>35700</v>
      </c>
      <c r="L52" s="157">
        <v>194995</v>
      </c>
      <c r="M52" s="143">
        <v>20</v>
      </c>
      <c r="N52" s="158">
        <f t="shared" si="6"/>
        <v>38999</v>
      </c>
      <c r="O52" s="158">
        <f t="shared" si="4"/>
        <v>9.24</v>
      </c>
      <c r="P52" s="143"/>
      <c r="Q52" s="140"/>
      <c r="R52" s="166"/>
      <c r="S52" s="166"/>
      <c r="T52" s="166"/>
    </row>
    <row r="53" s="130" customFormat="1" ht="20.1" customHeight="1" spans="1:20">
      <c r="A53" s="143">
        <v>48</v>
      </c>
      <c r="B53" s="149" t="s">
        <v>486</v>
      </c>
      <c r="C53" s="149" t="s">
        <v>487</v>
      </c>
      <c r="D53" s="149" t="s">
        <v>387</v>
      </c>
      <c r="E53" s="150"/>
      <c r="F53" s="144" t="s">
        <v>337</v>
      </c>
      <c r="G53" s="143">
        <v>1</v>
      </c>
      <c r="H53" s="148" t="s">
        <v>483</v>
      </c>
      <c r="I53" s="149" t="s">
        <v>483</v>
      </c>
      <c r="J53" s="156">
        <v>2218461.52</v>
      </c>
      <c r="K53" s="156">
        <v>24000</v>
      </c>
      <c r="L53" s="157">
        <v>138890</v>
      </c>
      <c r="M53" s="143">
        <v>30</v>
      </c>
      <c r="N53" s="158">
        <f t="shared" si="6"/>
        <v>41667</v>
      </c>
      <c r="O53" s="158">
        <f t="shared" si="4"/>
        <v>73.61</v>
      </c>
      <c r="P53" s="143"/>
      <c r="Q53" s="139">
        <f>SUM(N34:N53)</f>
        <v>363504</v>
      </c>
      <c r="R53" s="166"/>
      <c r="S53" s="166"/>
      <c r="T53" s="166"/>
    </row>
    <row r="54" s="127" customFormat="1" ht="20.1" customHeight="1" spans="1:20">
      <c r="A54" s="143">
        <v>49</v>
      </c>
      <c r="B54" s="149" t="s">
        <v>488</v>
      </c>
      <c r="C54" s="149" t="s">
        <v>489</v>
      </c>
      <c r="D54" s="149" t="s">
        <v>490</v>
      </c>
      <c r="E54" s="143"/>
      <c r="F54" s="144" t="s">
        <v>337</v>
      </c>
      <c r="G54" s="143">
        <v>1</v>
      </c>
      <c r="H54" s="148">
        <v>36130</v>
      </c>
      <c r="I54" s="149" t="s">
        <v>338</v>
      </c>
      <c r="J54" s="156">
        <v>9500</v>
      </c>
      <c r="K54" s="156">
        <v>475</v>
      </c>
      <c r="L54" s="157">
        <v>3000</v>
      </c>
      <c r="M54" s="143">
        <v>17</v>
      </c>
      <c r="N54" s="158">
        <f t="shared" si="6"/>
        <v>510</v>
      </c>
      <c r="O54" s="158">
        <f t="shared" si="4"/>
        <v>7.37</v>
      </c>
      <c r="P54" s="143"/>
      <c r="Q54" s="140"/>
      <c r="R54" s="128"/>
      <c r="S54" s="128"/>
      <c r="T54" s="128"/>
    </row>
    <row r="55" s="127" customFormat="1" ht="20.1" customHeight="1" spans="1:20">
      <c r="A55" s="143">
        <v>50</v>
      </c>
      <c r="B55" s="149" t="s">
        <v>491</v>
      </c>
      <c r="C55" s="149" t="s">
        <v>492</v>
      </c>
      <c r="D55" s="149" t="s">
        <v>493</v>
      </c>
      <c r="E55" s="143"/>
      <c r="F55" s="144" t="s">
        <v>337</v>
      </c>
      <c r="G55" s="143">
        <v>1</v>
      </c>
      <c r="H55" s="148">
        <v>21337</v>
      </c>
      <c r="I55" s="149" t="s">
        <v>367</v>
      </c>
      <c r="J55" s="156">
        <v>1000</v>
      </c>
      <c r="K55" s="156">
        <v>50</v>
      </c>
      <c r="L55" s="157">
        <v>400</v>
      </c>
      <c r="M55" s="143">
        <v>15</v>
      </c>
      <c r="N55" s="158">
        <f t="shared" si="6"/>
        <v>60</v>
      </c>
      <c r="O55" s="158">
        <f t="shared" si="4"/>
        <v>20</v>
      </c>
      <c r="P55" s="143"/>
      <c r="Q55" s="140"/>
      <c r="R55" s="128"/>
      <c r="S55" s="128"/>
      <c r="T55" s="128"/>
    </row>
    <row r="56" s="127" customFormat="1" ht="20.1" customHeight="1" spans="1:20">
      <c r="A56" s="143">
        <v>51</v>
      </c>
      <c r="B56" s="149" t="s">
        <v>494</v>
      </c>
      <c r="C56" s="149" t="s">
        <v>495</v>
      </c>
      <c r="D56" s="149" t="s">
        <v>496</v>
      </c>
      <c r="E56" s="143"/>
      <c r="F56" s="144" t="s">
        <v>337</v>
      </c>
      <c r="G56" s="143">
        <v>1</v>
      </c>
      <c r="H56" s="148">
        <v>28887</v>
      </c>
      <c r="I56" s="149" t="s">
        <v>497</v>
      </c>
      <c r="J56" s="156">
        <v>3300</v>
      </c>
      <c r="K56" s="156">
        <v>165</v>
      </c>
      <c r="L56" s="157">
        <v>1200</v>
      </c>
      <c r="M56" s="143">
        <v>15</v>
      </c>
      <c r="N56" s="158">
        <f t="shared" si="6"/>
        <v>180</v>
      </c>
      <c r="O56" s="158">
        <f t="shared" si="4"/>
        <v>9.09</v>
      </c>
      <c r="P56" s="143"/>
      <c r="Q56" s="140"/>
      <c r="R56" s="128"/>
      <c r="S56" s="128"/>
      <c r="T56" s="128"/>
    </row>
    <row r="57" s="127" customFormat="1" ht="20.1" customHeight="1" spans="1:20">
      <c r="A57" s="143">
        <v>52</v>
      </c>
      <c r="B57" s="149" t="s">
        <v>498</v>
      </c>
      <c r="C57" s="149" t="s">
        <v>499</v>
      </c>
      <c r="D57" s="149" t="s">
        <v>500</v>
      </c>
      <c r="E57" s="143"/>
      <c r="F57" s="144" t="s">
        <v>337</v>
      </c>
      <c r="G57" s="143">
        <v>1</v>
      </c>
      <c r="H57" s="148">
        <v>26299</v>
      </c>
      <c r="I57" s="149" t="s">
        <v>367</v>
      </c>
      <c r="J57" s="156">
        <v>10000</v>
      </c>
      <c r="K57" s="156">
        <v>500</v>
      </c>
      <c r="L57" s="157">
        <v>3350</v>
      </c>
      <c r="M57" s="143">
        <v>16</v>
      </c>
      <c r="N57" s="158">
        <f t="shared" si="6"/>
        <v>536</v>
      </c>
      <c r="O57" s="158">
        <f t="shared" si="4"/>
        <v>7.2</v>
      </c>
      <c r="P57" s="143"/>
      <c r="Q57" s="140"/>
      <c r="R57" s="128"/>
      <c r="S57" s="128"/>
      <c r="T57" s="128"/>
    </row>
    <row r="58" s="127" customFormat="1" ht="20.1" customHeight="1" spans="1:20">
      <c r="A58" s="143">
        <v>53</v>
      </c>
      <c r="B58" s="149" t="s">
        <v>501</v>
      </c>
      <c r="C58" s="149" t="s">
        <v>502</v>
      </c>
      <c r="D58" s="149" t="s">
        <v>503</v>
      </c>
      <c r="E58" s="143"/>
      <c r="F58" s="144" t="s">
        <v>337</v>
      </c>
      <c r="G58" s="143">
        <v>1</v>
      </c>
      <c r="H58" s="148">
        <v>21064</v>
      </c>
      <c r="I58" s="149" t="s">
        <v>367</v>
      </c>
      <c r="J58" s="156">
        <v>1000</v>
      </c>
      <c r="K58" s="156">
        <v>50</v>
      </c>
      <c r="L58" s="157">
        <v>580</v>
      </c>
      <c r="M58" s="143">
        <v>15</v>
      </c>
      <c r="N58" s="158">
        <f t="shared" si="6"/>
        <v>87</v>
      </c>
      <c r="O58" s="158">
        <f t="shared" si="4"/>
        <v>74</v>
      </c>
      <c r="P58" s="143"/>
      <c r="Q58" s="140"/>
      <c r="R58" s="128"/>
      <c r="S58" s="128"/>
      <c r="T58" s="128"/>
    </row>
    <row r="59" s="127" customFormat="1" ht="20.1" customHeight="1" spans="1:20">
      <c r="A59" s="143">
        <v>54</v>
      </c>
      <c r="B59" s="149" t="s">
        <v>504</v>
      </c>
      <c r="C59" s="149" t="s">
        <v>505</v>
      </c>
      <c r="D59" s="149" t="s">
        <v>506</v>
      </c>
      <c r="E59" s="143"/>
      <c r="F59" s="144" t="s">
        <v>337</v>
      </c>
      <c r="G59" s="143">
        <v>1</v>
      </c>
      <c r="H59" s="148">
        <v>21916</v>
      </c>
      <c r="I59" s="149" t="s">
        <v>367</v>
      </c>
      <c r="J59" s="156">
        <v>10000</v>
      </c>
      <c r="K59" s="156">
        <v>500</v>
      </c>
      <c r="L59" s="157">
        <v>3700</v>
      </c>
      <c r="M59" s="143">
        <v>15</v>
      </c>
      <c r="N59" s="158">
        <f t="shared" si="6"/>
        <v>555</v>
      </c>
      <c r="O59" s="158">
        <f t="shared" si="4"/>
        <v>11</v>
      </c>
      <c r="P59" s="143"/>
      <c r="Q59" s="140"/>
      <c r="R59" s="128"/>
      <c r="S59" s="128"/>
      <c r="T59" s="128"/>
    </row>
    <row r="60" s="127" customFormat="1" ht="20.1" customHeight="1" spans="1:20">
      <c r="A60" s="143">
        <v>55</v>
      </c>
      <c r="B60" s="149" t="s">
        <v>507</v>
      </c>
      <c r="C60" s="149" t="s">
        <v>508</v>
      </c>
      <c r="D60" s="149" t="s">
        <v>509</v>
      </c>
      <c r="E60" s="143"/>
      <c r="F60" s="144" t="s">
        <v>337</v>
      </c>
      <c r="G60" s="143">
        <v>1</v>
      </c>
      <c r="H60" s="148">
        <v>28307</v>
      </c>
      <c r="I60" s="149" t="s">
        <v>367</v>
      </c>
      <c r="J60" s="156">
        <v>500</v>
      </c>
      <c r="K60" s="156">
        <v>25</v>
      </c>
      <c r="L60" s="157">
        <v>275</v>
      </c>
      <c r="M60" s="143">
        <v>16</v>
      </c>
      <c r="N60" s="158">
        <f t="shared" si="6"/>
        <v>44</v>
      </c>
      <c r="O60" s="158">
        <f t="shared" si="4"/>
        <v>76</v>
      </c>
      <c r="P60" s="143"/>
      <c r="Q60" s="140"/>
      <c r="R60" s="128"/>
      <c r="S60" s="128"/>
      <c r="T60" s="128"/>
    </row>
    <row r="61" s="127" customFormat="1" ht="20.1" customHeight="1" spans="1:20">
      <c r="A61" s="143">
        <v>56</v>
      </c>
      <c r="B61" s="149" t="s">
        <v>510</v>
      </c>
      <c r="C61" s="149" t="s">
        <v>511</v>
      </c>
      <c r="D61" s="149" t="s">
        <v>512</v>
      </c>
      <c r="E61" s="143"/>
      <c r="F61" s="144" t="s">
        <v>337</v>
      </c>
      <c r="G61" s="143">
        <v>1</v>
      </c>
      <c r="H61" s="148">
        <v>26299</v>
      </c>
      <c r="I61" s="149" t="s">
        <v>367</v>
      </c>
      <c r="J61" s="156">
        <v>1000</v>
      </c>
      <c r="K61" s="156">
        <v>50</v>
      </c>
      <c r="L61" s="157">
        <v>688</v>
      </c>
      <c r="M61" s="143">
        <v>16</v>
      </c>
      <c r="N61" s="158">
        <f t="shared" si="6"/>
        <v>110.08</v>
      </c>
      <c r="O61" s="158">
        <f t="shared" si="4"/>
        <v>120.16</v>
      </c>
      <c r="P61" s="143"/>
      <c r="Q61" s="140"/>
      <c r="R61" s="128"/>
      <c r="S61" s="128"/>
      <c r="T61" s="128"/>
    </row>
    <row r="62" s="127" customFormat="1" ht="20.1" customHeight="1" spans="1:20">
      <c r="A62" s="143">
        <v>57</v>
      </c>
      <c r="B62" s="149" t="s">
        <v>513</v>
      </c>
      <c r="C62" s="149" t="s">
        <v>514</v>
      </c>
      <c r="D62" s="149" t="s">
        <v>515</v>
      </c>
      <c r="E62" s="143"/>
      <c r="F62" s="144" t="s">
        <v>337</v>
      </c>
      <c r="G62" s="143">
        <v>1</v>
      </c>
      <c r="H62" s="148">
        <v>26299</v>
      </c>
      <c r="I62" s="149" t="s">
        <v>367</v>
      </c>
      <c r="J62" s="156">
        <v>500</v>
      </c>
      <c r="K62" s="156">
        <v>25</v>
      </c>
      <c r="L62" s="157">
        <v>200</v>
      </c>
      <c r="M62" s="143">
        <v>16</v>
      </c>
      <c r="N62" s="158">
        <f t="shared" si="6"/>
        <v>32</v>
      </c>
      <c r="O62" s="158">
        <f t="shared" si="4"/>
        <v>28</v>
      </c>
      <c r="P62" s="143"/>
      <c r="Q62" s="140"/>
      <c r="R62" s="128"/>
      <c r="S62" s="128"/>
      <c r="T62" s="128"/>
    </row>
    <row r="63" s="127" customFormat="1" ht="20.1" customHeight="1" spans="1:20">
      <c r="A63" s="143">
        <v>58</v>
      </c>
      <c r="B63" s="149" t="s">
        <v>516</v>
      </c>
      <c r="C63" s="149" t="s">
        <v>517</v>
      </c>
      <c r="D63" s="149" t="s">
        <v>518</v>
      </c>
      <c r="E63" s="143"/>
      <c r="F63" s="144" t="s">
        <v>337</v>
      </c>
      <c r="G63" s="143">
        <v>1</v>
      </c>
      <c r="H63" s="148">
        <v>33664</v>
      </c>
      <c r="I63" s="149" t="s">
        <v>338</v>
      </c>
      <c r="J63" s="156">
        <v>11700</v>
      </c>
      <c r="K63" s="156">
        <v>585</v>
      </c>
      <c r="L63" s="157">
        <v>4000</v>
      </c>
      <c r="M63" s="143">
        <v>17</v>
      </c>
      <c r="N63" s="158">
        <f t="shared" si="6"/>
        <v>680</v>
      </c>
      <c r="O63" s="158">
        <f t="shared" si="4"/>
        <v>16.24</v>
      </c>
      <c r="P63" s="143"/>
      <c r="Q63" s="140"/>
      <c r="R63" s="128"/>
      <c r="S63" s="128"/>
      <c r="T63" s="128"/>
    </row>
    <row r="64" s="127" customFormat="1" ht="20.1" customHeight="1" spans="1:20">
      <c r="A64" s="143">
        <v>59</v>
      </c>
      <c r="B64" s="149" t="s">
        <v>519</v>
      </c>
      <c r="C64" s="149" t="s">
        <v>520</v>
      </c>
      <c r="D64" s="149" t="s">
        <v>521</v>
      </c>
      <c r="E64" s="143"/>
      <c r="F64" s="144" t="s">
        <v>337</v>
      </c>
      <c r="G64" s="143">
        <v>1</v>
      </c>
      <c r="H64" s="148">
        <v>26299</v>
      </c>
      <c r="I64" s="149" t="s">
        <v>367</v>
      </c>
      <c r="J64" s="156">
        <v>1000</v>
      </c>
      <c r="K64" s="156">
        <v>50</v>
      </c>
      <c r="L64" s="157">
        <v>600</v>
      </c>
      <c r="M64" s="143">
        <v>16</v>
      </c>
      <c r="N64" s="158">
        <f t="shared" si="6"/>
        <v>96</v>
      </c>
      <c r="O64" s="158">
        <f t="shared" si="4"/>
        <v>92</v>
      </c>
      <c r="P64" s="143"/>
      <c r="Q64" s="140"/>
      <c r="R64" s="128"/>
      <c r="S64" s="128"/>
      <c r="T64" s="128"/>
    </row>
    <row r="65" s="127" customFormat="1" ht="20.1" customHeight="1" spans="1:20">
      <c r="A65" s="143">
        <v>60</v>
      </c>
      <c r="B65" s="149" t="s">
        <v>522</v>
      </c>
      <c r="C65" s="149" t="s">
        <v>523</v>
      </c>
      <c r="D65" s="149" t="s">
        <v>524</v>
      </c>
      <c r="E65" s="143"/>
      <c r="F65" s="144" t="s">
        <v>337</v>
      </c>
      <c r="G65" s="143">
        <v>1</v>
      </c>
      <c r="H65" s="148">
        <v>36312</v>
      </c>
      <c r="I65" s="149" t="s">
        <v>338</v>
      </c>
      <c r="J65" s="156">
        <v>4200</v>
      </c>
      <c r="K65" s="156">
        <v>210</v>
      </c>
      <c r="L65" s="157">
        <v>1911</v>
      </c>
      <c r="M65" s="143">
        <v>17</v>
      </c>
      <c r="N65" s="158">
        <f t="shared" si="6"/>
        <v>324.87</v>
      </c>
      <c r="O65" s="158">
        <f t="shared" si="4"/>
        <v>54.7</v>
      </c>
      <c r="P65" s="143"/>
      <c r="Q65" s="140"/>
      <c r="R65" s="128"/>
      <c r="S65" s="128"/>
      <c r="T65" s="128"/>
    </row>
    <row r="66" s="127" customFormat="1" ht="20.1" customHeight="1" spans="1:20">
      <c r="A66" s="143">
        <v>61</v>
      </c>
      <c r="B66" s="149" t="s">
        <v>525</v>
      </c>
      <c r="C66" s="149" t="s">
        <v>523</v>
      </c>
      <c r="D66" s="149" t="s">
        <v>526</v>
      </c>
      <c r="E66" s="143"/>
      <c r="F66" s="144" t="s">
        <v>337</v>
      </c>
      <c r="G66" s="143">
        <v>1</v>
      </c>
      <c r="H66" s="148" t="s">
        <v>367</v>
      </c>
      <c r="I66" s="149" t="s">
        <v>367</v>
      </c>
      <c r="J66" s="156">
        <v>2000</v>
      </c>
      <c r="K66" s="156">
        <v>100</v>
      </c>
      <c r="L66" s="157">
        <v>1270</v>
      </c>
      <c r="M66" s="143">
        <v>20</v>
      </c>
      <c r="N66" s="158">
        <f t="shared" si="6"/>
        <v>254</v>
      </c>
      <c r="O66" s="158">
        <f t="shared" si="4"/>
        <v>154</v>
      </c>
      <c r="P66" s="143"/>
      <c r="Q66" s="140"/>
      <c r="R66" s="128"/>
      <c r="S66" s="128"/>
      <c r="T66" s="128"/>
    </row>
    <row r="67" s="127" customFormat="1" ht="20.1" customHeight="1" spans="1:20">
      <c r="A67" s="143">
        <v>62</v>
      </c>
      <c r="B67" s="149" t="s">
        <v>527</v>
      </c>
      <c r="C67" s="149" t="s">
        <v>528</v>
      </c>
      <c r="D67" s="149" t="s">
        <v>529</v>
      </c>
      <c r="E67" s="143"/>
      <c r="F67" s="144" t="s">
        <v>337</v>
      </c>
      <c r="G67" s="143">
        <v>1</v>
      </c>
      <c r="H67" s="148">
        <v>25508</v>
      </c>
      <c r="I67" s="149" t="s">
        <v>338</v>
      </c>
      <c r="J67" s="155">
        <v>18360</v>
      </c>
      <c r="K67" s="155">
        <v>918</v>
      </c>
      <c r="L67" s="157">
        <v>8000</v>
      </c>
      <c r="M67" s="143">
        <v>15</v>
      </c>
      <c r="N67" s="158">
        <f t="shared" si="6"/>
        <v>1200</v>
      </c>
      <c r="O67" s="158">
        <f t="shared" si="4"/>
        <v>30.72</v>
      </c>
      <c r="P67" s="143"/>
      <c r="Q67" s="140"/>
      <c r="R67" s="128"/>
      <c r="S67" s="128"/>
      <c r="T67" s="128"/>
    </row>
    <row r="68" s="127" customFormat="1" ht="20.1" customHeight="1" spans="1:20">
      <c r="A68" s="143">
        <v>63</v>
      </c>
      <c r="B68" s="149" t="s">
        <v>530</v>
      </c>
      <c r="C68" s="149" t="s">
        <v>531</v>
      </c>
      <c r="D68" s="149" t="s">
        <v>532</v>
      </c>
      <c r="E68" s="143"/>
      <c r="F68" s="144" t="s">
        <v>337</v>
      </c>
      <c r="G68" s="143">
        <v>1</v>
      </c>
      <c r="H68" s="148">
        <v>28734</v>
      </c>
      <c r="I68" s="149" t="s">
        <v>338</v>
      </c>
      <c r="J68" s="155">
        <v>13260</v>
      </c>
      <c r="K68" s="155">
        <v>663</v>
      </c>
      <c r="L68" s="157">
        <v>5000</v>
      </c>
      <c r="M68" s="143">
        <v>15</v>
      </c>
      <c r="N68" s="158">
        <f t="shared" si="6"/>
        <v>750</v>
      </c>
      <c r="O68" s="158">
        <f t="shared" si="4"/>
        <v>13.12</v>
      </c>
      <c r="P68" s="143"/>
      <c r="Q68" s="140"/>
      <c r="R68" s="128"/>
      <c r="S68" s="128"/>
      <c r="T68" s="128"/>
    </row>
    <row r="69" s="127" customFormat="1" ht="20.1" customHeight="1" spans="1:20">
      <c r="A69" s="143">
        <v>64</v>
      </c>
      <c r="B69" s="149" t="s">
        <v>533</v>
      </c>
      <c r="C69" s="149" t="s">
        <v>534</v>
      </c>
      <c r="D69" s="149" t="s">
        <v>535</v>
      </c>
      <c r="E69" s="143"/>
      <c r="F69" s="144" t="s">
        <v>337</v>
      </c>
      <c r="G69" s="143">
        <v>1</v>
      </c>
      <c r="H69" s="148">
        <v>28946</v>
      </c>
      <c r="I69" s="149" t="s">
        <v>338</v>
      </c>
      <c r="J69" s="155">
        <v>12120</v>
      </c>
      <c r="K69" s="155">
        <v>606</v>
      </c>
      <c r="L69" s="157">
        <v>4000</v>
      </c>
      <c r="M69" s="143">
        <v>20</v>
      </c>
      <c r="N69" s="158">
        <f t="shared" si="6"/>
        <v>800</v>
      </c>
      <c r="O69" s="158">
        <f t="shared" si="4"/>
        <v>32.01</v>
      </c>
      <c r="P69" s="143"/>
      <c r="Q69" s="140"/>
      <c r="R69" s="128"/>
      <c r="S69" s="128"/>
      <c r="T69" s="128"/>
    </row>
    <row r="70" s="127" customFormat="1" ht="20.1" customHeight="1" spans="1:20">
      <c r="A70" s="143">
        <v>65</v>
      </c>
      <c r="B70" s="149" t="s">
        <v>536</v>
      </c>
      <c r="C70" s="149" t="s">
        <v>537</v>
      </c>
      <c r="D70" s="149" t="s">
        <v>538</v>
      </c>
      <c r="E70" s="143"/>
      <c r="F70" s="144" t="s">
        <v>337</v>
      </c>
      <c r="G70" s="143">
        <v>1</v>
      </c>
      <c r="H70" s="148">
        <v>32752</v>
      </c>
      <c r="I70" s="149" t="s">
        <v>338</v>
      </c>
      <c r="J70" s="155">
        <v>18180</v>
      </c>
      <c r="K70" s="155">
        <v>909</v>
      </c>
      <c r="L70" s="157">
        <v>8000</v>
      </c>
      <c r="M70" s="143">
        <v>20</v>
      </c>
      <c r="N70" s="158">
        <f t="shared" si="6"/>
        <v>1600</v>
      </c>
      <c r="O70" s="158">
        <f t="shared" si="4"/>
        <v>76.02</v>
      </c>
      <c r="P70" s="143"/>
      <c r="Q70" s="140"/>
      <c r="R70" s="128"/>
      <c r="S70" s="128"/>
      <c r="T70" s="128"/>
    </row>
    <row r="71" s="129" customFormat="1" ht="20.1" customHeight="1" spans="1:20">
      <c r="A71" s="143">
        <v>66</v>
      </c>
      <c r="B71" s="149" t="s">
        <v>539</v>
      </c>
      <c r="C71" s="149" t="s">
        <v>537</v>
      </c>
      <c r="D71" s="149" t="s">
        <v>540</v>
      </c>
      <c r="E71" s="143"/>
      <c r="F71" s="144" t="s">
        <v>337</v>
      </c>
      <c r="G71" s="143">
        <v>1</v>
      </c>
      <c r="H71" s="148">
        <v>25842</v>
      </c>
      <c r="I71" s="149" t="s">
        <v>338</v>
      </c>
      <c r="J71" s="155">
        <v>28875</v>
      </c>
      <c r="K71" s="155">
        <v>1443.75</v>
      </c>
      <c r="L71" s="157">
        <v>20000</v>
      </c>
      <c r="M71" s="143">
        <v>20</v>
      </c>
      <c r="N71" s="158">
        <f t="shared" si="6"/>
        <v>4000</v>
      </c>
      <c r="O71" s="158">
        <f t="shared" si="4"/>
        <v>177.06</v>
      </c>
      <c r="P71" s="143"/>
      <c r="Q71" s="140"/>
      <c r="R71" s="140"/>
      <c r="S71" s="140"/>
      <c r="T71" s="140"/>
    </row>
    <row r="72" s="129" customFormat="1" ht="20.1" customHeight="1" spans="1:20">
      <c r="A72" s="143">
        <v>67</v>
      </c>
      <c r="B72" s="149" t="s">
        <v>541</v>
      </c>
      <c r="C72" s="149" t="s">
        <v>542</v>
      </c>
      <c r="D72" s="149" t="s">
        <v>543</v>
      </c>
      <c r="E72" s="143"/>
      <c r="F72" s="144" t="s">
        <v>337</v>
      </c>
      <c r="G72" s="143">
        <v>1</v>
      </c>
      <c r="H72" s="148">
        <v>37043</v>
      </c>
      <c r="I72" s="149" t="s">
        <v>338</v>
      </c>
      <c r="J72" s="155">
        <v>29400</v>
      </c>
      <c r="K72" s="155">
        <v>1470</v>
      </c>
      <c r="L72" s="157">
        <v>17000</v>
      </c>
      <c r="M72" s="143">
        <v>20</v>
      </c>
      <c r="N72" s="158">
        <f t="shared" si="6"/>
        <v>3400</v>
      </c>
      <c r="O72" s="158">
        <f t="shared" si="4"/>
        <v>131.29</v>
      </c>
      <c r="P72" s="143"/>
      <c r="Q72" s="140"/>
      <c r="R72" s="140"/>
      <c r="S72" s="140"/>
      <c r="T72" s="140"/>
    </row>
    <row r="73" s="129" customFormat="1" ht="20.1" customHeight="1" spans="1:20">
      <c r="A73" s="143">
        <v>68</v>
      </c>
      <c r="B73" s="149" t="s">
        <v>544</v>
      </c>
      <c r="C73" s="149" t="s">
        <v>545</v>
      </c>
      <c r="D73" s="149" t="s">
        <v>546</v>
      </c>
      <c r="E73" s="143"/>
      <c r="F73" s="144" t="s">
        <v>337</v>
      </c>
      <c r="G73" s="143">
        <v>1</v>
      </c>
      <c r="H73" s="148" t="s">
        <v>338</v>
      </c>
      <c r="I73" s="149" t="s">
        <v>338</v>
      </c>
      <c r="J73" s="155">
        <v>3200</v>
      </c>
      <c r="K73" s="155">
        <v>160</v>
      </c>
      <c r="L73" s="157">
        <v>378</v>
      </c>
      <c r="M73" s="143" t="s">
        <v>350</v>
      </c>
      <c r="N73" s="158">
        <v>378</v>
      </c>
      <c r="O73" s="158">
        <f t="shared" si="4"/>
        <v>136.25</v>
      </c>
      <c r="P73" s="143" t="s">
        <v>547</v>
      </c>
      <c r="Q73" s="140"/>
      <c r="R73" s="140"/>
      <c r="S73" s="140"/>
      <c r="T73" s="140"/>
    </row>
    <row r="74" s="129" customFormat="1" ht="20.1" customHeight="1" spans="1:20">
      <c r="A74" s="143">
        <v>69</v>
      </c>
      <c r="B74" s="149" t="s">
        <v>548</v>
      </c>
      <c r="C74" s="149" t="s">
        <v>549</v>
      </c>
      <c r="D74" s="149" t="s">
        <v>550</v>
      </c>
      <c r="E74" s="143"/>
      <c r="F74" s="144" t="s">
        <v>337</v>
      </c>
      <c r="G74" s="143">
        <v>1</v>
      </c>
      <c r="H74" s="148">
        <v>35156</v>
      </c>
      <c r="I74" s="149" t="s">
        <v>338</v>
      </c>
      <c r="J74" s="155">
        <v>4600</v>
      </c>
      <c r="K74" s="155">
        <v>230</v>
      </c>
      <c r="L74" s="157">
        <v>300</v>
      </c>
      <c r="M74" s="143" t="s">
        <v>350</v>
      </c>
      <c r="N74" s="158">
        <v>300</v>
      </c>
      <c r="O74" s="158">
        <f t="shared" si="4"/>
        <v>30.43</v>
      </c>
      <c r="P74" s="143" t="s">
        <v>551</v>
      </c>
      <c r="Q74" s="140"/>
      <c r="R74" s="140"/>
      <c r="S74" s="140"/>
      <c r="T74" s="140"/>
    </row>
    <row r="75" s="129" customFormat="1" ht="20.1" customHeight="1" spans="1:20">
      <c r="A75" s="143">
        <v>70</v>
      </c>
      <c r="B75" s="149" t="s">
        <v>552</v>
      </c>
      <c r="C75" s="149" t="s">
        <v>553</v>
      </c>
      <c r="D75" s="149" t="s">
        <v>554</v>
      </c>
      <c r="E75" s="143"/>
      <c r="F75" s="144" t="s">
        <v>337</v>
      </c>
      <c r="G75" s="143">
        <v>1</v>
      </c>
      <c r="H75" s="148" t="s">
        <v>555</v>
      </c>
      <c r="I75" s="149" t="s">
        <v>555</v>
      </c>
      <c r="J75" s="155">
        <v>5480</v>
      </c>
      <c r="K75" s="155">
        <v>274</v>
      </c>
      <c r="L75" s="157">
        <v>350</v>
      </c>
      <c r="M75" s="143" t="s">
        <v>350</v>
      </c>
      <c r="N75" s="158">
        <v>350</v>
      </c>
      <c r="O75" s="158">
        <f t="shared" si="4"/>
        <v>27.74</v>
      </c>
      <c r="P75" s="143" t="s">
        <v>547</v>
      </c>
      <c r="Q75" s="140"/>
      <c r="R75" s="140"/>
      <c r="S75" s="140"/>
      <c r="T75" s="140"/>
    </row>
    <row r="76" s="129" customFormat="1" ht="20.1" customHeight="1" spans="1:20">
      <c r="A76" s="143">
        <v>71</v>
      </c>
      <c r="B76" s="149" t="s">
        <v>556</v>
      </c>
      <c r="C76" s="149" t="s">
        <v>553</v>
      </c>
      <c r="D76" s="149" t="s">
        <v>557</v>
      </c>
      <c r="E76" s="143"/>
      <c r="F76" s="144" t="s">
        <v>337</v>
      </c>
      <c r="G76" s="143">
        <v>1</v>
      </c>
      <c r="H76" s="148" t="s">
        <v>558</v>
      </c>
      <c r="I76" s="149" t="s">
        <v>558</v>
      </c>
      <c r="J76" s="155">
        <v>5100</v>
      </c>
      <c r="K76" s="155">
        <v>255</v>
      </c>
      <c r="L76" s="157">
        <v>350</v>
      </c>
      <c r="M76" s="143" t="s">
        <v>350</v>
      </c>
      <c r="N76" s="158">
        <v>350</v>
      </c>
      <c r="O76" s="158">
        <f t="shared" si="4"/>
        <v>37.25</v>
      </c>
      <c r="P76" s="143" t="s">
        <v>547</v>
      </c>
      <c r="Q76" s="140"/>
      <c r="R76" s="140"/>
      <c r="S76" s="140"/>
      <c r="T76" s="140"/>
    </row>
    <row r="77" s="129" customFormat="1" ht="20.1" customHeight="1" spans="1:20">
      <c r="A77" s="143">
        <v>72</v>
      </c>
      <c r="B77" s="149" t="s">
        <v>559</v>
      </c>
      <c r="C77" s="149" t="s">
        <v>560</v>
      </c>
      <c r="D77" s="149" t="s">
        <v>561</v>
      </c>
      <c r="E77" s="143"/>
      <c r="F77" s="144" t="s">
        <v>337</v>
      </c>
      <c r="G77" s="143">
        <v>1</v>
      </c>
      <c r="H77" s="148" t="s">
        <v>562</v>
      </c>
      <c r="I77" s="149" t="s">
        <v>562</v>
      </c>
      <c r="J77" s="155">
        <v>3247.86</v>
      </c>
      <c r="K77" s="155">
        <v>162.39</v>
      </c>
      <c r="L77" s="157">
        <v>200</v>
      </c>
      <c r="M77" s="143" t="s">
        <v>350</v>
      </c>
      <c r="N77" s="158">
        <v>200</v>
      </c>
      <c r="O77" s="158">
        <f t="shared" si="4"/>
        <v>23.16</v>
      </c>
      <c r="P77" s="143" t="s">
        <v>563</v>
      </c>
      <c r="Q77" s="140"/>
      <c r="R77" s="140"/>
      <c r="S77" s="140"/>
      <c r="T77" s="140"/>
    </row>
    <row r="78" s="129" customFormat="1" ht="20.1" customHeight="1" spans="1:20">
      <c r="A78" s="143">
        <v>73</v>
      </c>
      <c r="B78" s="149" t="s">
        <v>564</v>
      </c>
      <c r="C78" s="149" t="s">
        <v>565</v>
      </c>
      <c r="D78" s="149" t="s">
        <v>566</v>
      </c>
      <c r="E78" s="143"/>
      <c r="F78" s="144" t="s">
        <v>337</v>
      </c>
      <c r="G78" s="143">
        <v>1</v>
      </c>
      <c r="H78" s="148" t="s">
        <v>338</v>
      </c>
      <c r="I78" s="149" t="s">
        <v>338</v>
      </c>
      <c r="J78" s="155">
        <v>345000</v>
      </c>
      <c r="K78" s="155">
        <v>17250</v>
      </c>
      <c r="L78" s="157">
        <v>125000</v>
      </c>
      <c r="M78" s="143">
        <v>20</v>
      </c>
      <c r="N78" s="158">
        <v>25000</v>
      </c>
      <c r="O78" s="158">
        <f t="shared" si="4"/>
        <v>44.93</v>
      </c>
      <c r="P78" s="143"/>
      <c r="Q78" s="140"/>
      <c r="R78" s="140"/>
      <c r="S78" s="140"/>
      <c r="T78" s="140"/>
    </row>
    <row r="79" s="129" customFormat="1" ht="20.1" customHeight="1" spans="1:20">
      <c r="A79" s="143">
        <v>74</v>
      </c>
      <c r="B79" s="149" t="s">
        <v>567</v>
      </c>
      <c r="C79" s="149" t="s">
        <v>568</v>
      </c>
      <c r="D79" s="149" t="s">
        <v>569</v>
      </c>
      <c r="E79" s="143"/>
      <c r="F79" s="144" t="s">
        <v>337</v>
      </c>
      <c r="G79" s="143">
        <v>1</v>
      </c>
      <c r="H79" s="148" t="s">
        <v>570</v>
      </c>
      <c r="I79" s="149" t="s">
        <v>570</v>
      </c>
      <c r="J79" s="155">
        <v>245905.47</v>
      </c>
      <c r="K79" s="155">
        <v>12295.27</v>
      </c>
      <c r="L79" s="157">
        <v>68500</v>
      </c>
      <c r="M79" s="143">
        <v>20</v>
      </c>
      <c r="N79" s="158">
        <v>13700</v>
      </c>
      <c r="O79" s="158">
        <f t="shared" si="4"/>
        <v>11.42</v>
      </c>
      <c r="P79" s="143"/>
      <c r="Q79" s="140"/>
      <c r="R79" s="140"/>
      <c r="S79" s="140"/>
      <c r="T79" s="140"/>
    </row>
    <row r="80" s="129" customFormat="1" ht="20.1" customHeight="1" spans="1:20">
      <c r="A80" s="143">
        <v>75</v>
      </c>
      <c r="B80" s="149" t="s">
        <v>571</v>
      </c>
      <c r="C80" s="149" t="s">
        <v>572</v>
      </c>
      <c r="D80" s="149" t="s">
        <v>573</v>
      </c>
      <c r="E80" s="143"/>
      <c r="F80" s="144" t="s">
        <v>337</v>
      </c>
      <c r="G80" s="143">
        <v>1</v>
      </c>
      <c r="H80" s="148" t="s">
        <v>574</v>
      </c>
      <c r="I80" s="149" t="s">
        <v>574</v>
      </c>
      <c r="J80" s="155">
        <v>213653.67</v>
      </c>
      <c r="K80" s="155">
        <v>10682.68</v>
      </c>
      <c r="L80" s="157">
        <v>60000</v>
      </c>
      <c r="M80" s="143">
        <v>20</v>
      </c>
      <c r="N80" s="158">
        <v>12000</v>
      </c>
      <c r="O80" s="158">
        <f t="shared" si="4"/>
        <v>12.33</v>
      </c>
      <c r="P80" s="143"/>
      <c r="Q80" s="140"/>
      <c r="R80" s="140"/>
      <c r="S80" s="140"/>
      <c r="T80" s="140"/>
    </row>
    <row r="81" s="129" customFormat="1" ht="20.1" customHeight="1" spans="1:20">
      <c r="A81" s="143">
        <v>76</v>
      </c>
      <c r="B81" s="149" t="s">
        <v>575</v>
      </c>
      <c r="C81" s="149" t="s">
        <v>537</v>
      </c>
      <c r="D81" s="149" t="s">
        <v>576</v>
      </c>
      <c r="E81" s="143"/>
      <c r="F81" s="144" t="s">
        <v>337</v>
      </c>
      <c r="G81" s="143">
        <v>1</v>
      </c>
      <c r="H81" s="148">
        <v>25873</v>
      </c>
      <c r="I81" s="149" t="s">
        <v>338</v>
      </c>
      <c r="J81" s="155">
        <v>12120</v>
      </c>
      <c r="K81" s="155">
        <v>606</v>
      </c>
      <c r="L81" s="157">
        <v>18800</v>
      </c>
      <c r="M81" s="143">
        <v>20</v>
      </c>
      <c r="N81" s="158">
        <f>L81*M81/100</f>
        <v>3760</v>
      </c>
      <c r="O81" s="158">
        <f t="shared" si="4"/>
        <v>520.46</v>
      </c>
      <c r="P81" s="143"/>
      <c r="Q81" s="140"/>
      <c r="R81" s="140"/>
      <c r="S81" s="140"/>
      <c r="T81" s="140"/>
    </row>
    <row r="82" s="129" customFormat="1" ht="20.1" customHeight="1" spans="1:20">
      <c r="A82" s="143">
        <v>77</v>
      </c>
      <c r="B82" s="149" t="s">
        <v>577</v>
      </c>
      <c r="C82" s="149" t="s">
        <v>537</v>
      </c>
      <c r="D82" s="149" t="s">
        <v>576</v>
      </c>
      <c r="E82" s="143"/>
      <c r="F82" s="144" t="s">
        <v>337</v>
      </c>
      <c r="G82" s="143">
        <v>1</v>
      </c>
      <c r="H82" s="148">
        <v>28491</v>
      </c>
      <c r="I82" s="149" t="s">
        <v>338</v>
      </c>
      <c r="J82" s="155">
        <v>12120</v>
      </c>
      <c r="K82" s="155">
        <v>606</v>
      </c>
      <c r="L82" s="157">
        <v>18800</v>
      </c>
      <c r="M82" s="143">
        <v>20</v>
      </c>
      <c r="N82" s="158">
        <f>L82*M82/100</f>
        <v>3760</v>
      </c>
      <c r="O82" s="158">
        <f t="shared" si="4"/>
        <v>520.46</v>
      </c>
      <c r="P82" s="143"/>
      <c r="Q82" s="140"/>
      <c r="R82" s="140"/>
      <c r="S82" s="140"/>
      <c r="T82" s="140"/>
    </row>
    <row r="83" s="127" customFormat="1" ht="20.1" customHeight="1" spans="1:20">
      <c r="A83" s="143">
        <v>78</v>
      </c>
      <c r="B83" s="149" t="s">
        <v>578</v>
      </c>
      <c r="C83" s="149" t="s">
        <v>579</v>
      </c>
      <c r="D83" s="149" t="s">
        <v>580</v>
      </c>
      <c r="E83" s="143"/>
      <c r="F83" s="144" t="s">
        <v>337</v>
      </c>
      <c r="G83" s="143">
        <v>1</v>
      </c>
      <c r="H83" s="148" t="s">
        <v>581</v>
      </c>
      <c r="I83" s="149" t="s">
        <v>581</v>
      </c>
      <c r="J83" s="155">
        <v>31221.37</v>
      </c>
      <c r="K83" s="155">
        <v>7431.4</v>
      </c>
      <c r="L83" s="157">
        <v>35000</v>
      </c>
      <c r="M83" s="143">
        <v>32</v>
      </c>
      <c r="N83" s="158">
        <v>11200</v>
      </c>
      <c r="O83" s="158">
        <f t="shared" si="4"/>
        <v>50.71</v>
      </c>
      <c r="P83" s="143"/>
      <c r="Q83" s="140"/>
      <c r="R83" s="128"/>
      <c r="S83" s="128"/>
      <c r="T83" s="128"/>
    </row>
    <row r="84" s="127" customFormat="1" ht="20.1" customHeight="1" spans="1:20">
      <c r="A84" s="143" t="s">
        <v>158</v>
      </c>
      <c r="B84" s="143"/>
      <c r="C84" s="143"/>
      <c r="D84" s="143"/>
      <c r="E84" s="143"/>
      <c r="F84" s="143"/>
      <c r="G84" s="143"/>
      <c r="H84" s="148"/>
      <c r="I84" s="148"/>
      <c r="J84" s="155">
        <f>SUM(J6:J83)</f>
        <v>42901153.51</v>
      </c>
      <c r="K84" s="155">
        <f>SUM(K6:K83)</f>
        <v>1229214.36</v>
      </c>
      <c r="L84" s="157">
        <f>SUM(L6:L83)</f>
        <v>7947097</v>
      </c>
      <c r="M84" s="143"/>
      <c r="N84" s="158">
        <f>SUM(N6:N83)</f>
        <v>1502232.95</v>
      </c>
      <c r="O84" s="158" t="e">
        <f>#REF!</f>
        <v>#REF!</v>
      </c>
      <c r="P84" s="143"/>
      <c r="Q84" s="140"/>
      <c r="R84" s="128"/>
      <c r="S84" s="128"/>
      <c r="T84" s="128"/>
    </row>
    <row r="85" s="127" customFormat="1" customHeight="1" spans="1:20">
      <c r="A85" s="168"/>
      <c r="B85" s="168"/>
      <c r="C85" s="168"/>
      <c r="D85" s="129"/>
      <c r="E85" s="129"/>
      <c r="F85" s="129"/>
      <c r="G85" s="129"/>
      <c r="H85" s="142"/>
      <c r="I85" s="129"/>
      <c r="J85" s="152"/>
      <c r="K85" s="152"/>
      <c r="L85" s="153"/>
      <c r="M85" s="129"/>
      <c r="N85" s="129"/>
      <c r="O85" s="129"/>
      <c r="P85" s="140"/>
      <c r="Q85" s="140"/>
      <c r="R85" s="128"/>
      <c r="S85" s="128"/>
      <c r="T85" s="128"/>
    </row>
    <row r="86" s="127" customFormat="1" customHeight="1" spans="1:20">
      <c r="A86" s="129"/>
      <c r="B86" s="129"/>
      <c r="C86" s="129"/>
      <c r="D86" s="129"/>
      <c r="E86" s="129"/>
      <c r="F86" s="129"/>
      <c r="G86" s="129"/>
      <c r="H86" s="142"/>
      <c r="I86" s="129"/>
      <c r="J86" s="152"/>
      <c r="K86" s="152"/>
      <c r="L86" s="153"/>
      <c r="M86" s="129"/>
      <c r="N86" s="129"/>
      <c r="O86" s="129"/>
      <c r="P86" s="140"/>
      <c r="Q86" s="140"/>
      <c r="R86" s="128"/>
      <c r="S86" s="128"/>
      <c r="T86" s="128"/>
    </row>
    <row r="89" customHeight="1" spans="16:16">
      <c r="P89" s="169"/>
    </row>
    <row r="93" customHeight="1" spans="13:15">
      <c r="M93" s="170"/>
      <c r="N93" s="170"/>
      <c r="O93" s="170"/>
    </row>
    <row r="94" customHeight="1" spans="14:14">
      <c r="N94" s="171"/>
    </row>
  </sheetData>
  <mergeCells count="18">
    <mergeCell ref="A1:P1"/>
    <mergeCell ref="A2:P2"/>
    <mergeCell ref="O3:P3"/>
    <mergeCell ref="J4:K4"/>
    <mergeCell ref="L4:N4"/>
    <mergeCell ref="A84:C84"/>
    <mergeCell ref="A85:C85"/>
    <mergeCell ref="A4:A5"/>
    <mergeCell ref="B4:B5"/>
    <mergeCell ref="C4:C5"/>
    <mergeCell ref="D4:D5"/>
    <mergeCell ref="E4:E5"/>
    <mergeCell ref="F4:F5"/>
    <mergeCell ref="G4:G5"/>
    <mergeCell ref="H4:H5"/>
    <mergeCell ref="I4:I5"/>
    <mergeCell ref="O4:O5"/>
    <mergeCell ref="P4:P5"/>
  </mergeCells>
  <printOptions horizontalCentered="1"/>
  <pageMargins left="0.62992125984252" right="0.62992125984252" top="0.708661417322835" bottom="0.590551181102362" header="1.02362204724409" footer="0.511811023622047"/>
  <pageSetup paperSize="9" scale="56"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6">
    <pageSetUpPr fitToPage="1"/>
  </sheetPr>
  <dimension ref="A1:P28"/>
  <sheetViews>
    <sheetView view="pageBreakPreview" zoomScaleNormal="100" workbookViewId="0">
      <selection activeCell="T16" sqref="T16"/>
    </sheetView>
  </sheetViews>
  <sheetFormatPr defaultColWidth="9" defaultRowHeight="15.75" customHeight="1"/>
  <cols>
    <col min="1" max="1" width="4.125" style="4" customWidth="1"/>
    <col min="2" max="2" width="6.875" style="4" customWidth="1"/>
    <col min="3" max="3" width="12.375" style="4" customWidth="1"/>
    <col min="4" max="4" width="9.625" style="4" customWidth="1"/>
    <col min="5" max="6" width="4.375" style="4" customWidth="1"/>
    <col min="7" max="7" width="9.5" style="4" customWidth="1"/>
    <col min="8" max="8" width="10.125" style="4" customWidth="1"/>
    <col min="9" max="9" width="10.375" style="4" customWidth="1"/>
    <col min="10" max="12" width="11" style="4" customWidth="1"/>
    <col min="13" max="13" width="7.375" style="4" customWidth="1"/>
    <col min="14" max="14" width="11" style="4" customWidth="1"/>
    <col min="15" max="15" width="5.125" style="4" customWidth="1"/>
    <col min="16" max="16" width="13" style="4" customWidth="1"/>
    <col min="17" max="16384" width="9" style="4"/>
  </cols>
  <sheetData>
    <row r="1" s="1" customFormat="1" ht="24.95" customHeight="1" spans="1:16">
      <c r="A1" s="5" t="s">
        <v>582</v>
      </c>
      <c r="B1" s="5"/>
      <c r="C1" s="5"/>
      <c r="D1" s="5"/>
      <c r="E1" s="5"/>
      <c r="F1" s="5"/>
      <c r="G1" s="5"/>
      <c r="H1" s="5"/>
      <c r="I1" s="5"/>
      <c r="J1" s="5"/>
      <c r="K1" s="5"/>
      <c r="L1" s="5"/>
      <c r="M1" s="5"/>
      <c r="N1" s="5"/>
      <c r="O1" s="5"/>
      <c r="P1" s="5"/>
    </row>
    <row r="2" s="2" customFormat="1" ht="20.1" customHeight="1" spans="1:16">
      <c r="A2" s="3" t="e">
        <f>CONCATENATE(#REF!,#REF!,#REF!,#REF!,#REF!,#REF!,#REF!)</f>
        <v>#REF!</v>
      </c>
      <c r="B2" s="3"/>
      <c r="C2" s="3"/>
      <c r="D2" s="3"/>
      <c r="E2" s="3"/>
      <c r="F2" s="3"/>
      <c r="G2" s="3"/>
      <c r="H2" s="3"/>
      <c r="I2" s="3"/>
      <c r="J2" s="3"/>
      <c r="K2" s="3"/>
      <c r="L2" s="3"/>
      <c r="M2" s="3"/>
      <c r="N2" s="3"/>
      <c r="O2" s="3"/>
      <c r="P2" s="3"/>
    </row>
    <row r="3" s="2" customFormat="1" ht="20.1" customHeight="1" spans="1:16">
      <c r="A3" s="2" t="e">
        <f>#REF!&amp;#REF!</f>
        <v>#REF!</v>
      </c>
      <c r="P3" s="6" t="s">
        <v>1</v>
      </c>
    </row>
    <row r="4" s="3" customFormat="1" ht="20.1" customHeight="1" spans="1:16">
      <c r="A4" s="7" t="s">
        <v>3</v>
      </c>
      <c r="B4" s="7" t="s">
        <v>583</v>
      </c>
      <c r="C4" s="71" t="s">
        <v>584</v>
      </c>
      <c r="D4" s="71" t="s">
        <v>331</v>
      </c>
      <c r="E4" s="71" t="s">
        <v>208</v>
      </c>
      <c r="F4" s="71" t="s">
        <v>209</v>
      </c>
      <c r="G4" s="71" t="s">
        <v>585</v>
      </c>
      <c r="H4" s="71" t="s">
        <v>227</v>
      </c>
      <c r="I4" s="71" t="s">
        <v>586</v>
      </c>
      <c r="J4" s="7" t="s">
        <v>91</v>
      </c>
      <c r="K4" s="7"/>
      <c r="L4" s="7" t="s">
        <v>92</v>
      </c>
      <c r="M4" s="7"/>
      <c r="N4" s="7"/>
      <c r="O4" s="71" t="s">
        <v>116</v>
      </c>
      <c r="P4" s="71" t="s">
        <v>6</v>
      </c>
    </row>
    <row r="5" s="3" customFormat="1" ht="20.1" customHeight="1" spans="1:16">
      <c r="A5" s="7"/>
      <c r="B5" s="7"/>
      <c r="C5" s="7"/>
      <c r="D5" s="7"/>
      <c r="E5" s="7"/>
      <c r="F5" s="7"/>
      <c r="G5" s="7"/>
      <c r="H5" s="7"/>
      <c r="I5" s="7"/>
      <c r="J5" s="7" t="s">
        <v>291</v>
      </c>
      <c r="K5" s="7" t="s">
        <v>292</v>
      </c>
      <c r="L5" s="7" t="s">
        <v>291</v>
      </c>
      <c r="M5" s="7" t="s">
        <v>229</v>
      </c>
      <c r="N5" s="7" t="s">
        <v>292</v>
      </c>
      <c r="O5" s="7"/>
      <c r="P5" s="7"/>
    </row>
    <row r="6" s="2" customFormat="1" ht="20.1" customHeight="1" spans="1:16">
      <c r="A6" s="7"/>
      <c r="B6" s="7"/>
      <c r="C6" s="8"/>
      <c r="D6" s="8"/>
      <c r="E6" s="7"/>
      <c r="F6" s="7"/>
      <c r="G6" s="9"/>
      <c r="H6" s="9"/>
      <c r="I6" s="34"/>
      <c r="J6" s="10"/>
      <c r="K6" s="10"/>
      <c r="L6" s="10"/>
      <c r="M6" s="7"/>
      <c r="N6" s="10">
        <f>ROUND(L6*M6/100,0)</f>
        <v>0</v>
      </c>
      <c r="O6" s="10" t="str">
        <f>IF(K6=0,"",(N6-K6)/K6*100)</f>
        <v/>
      </c>
      <c r="P6" s="11"/>
    </row>
    <row r="7" s="2" customFormat="1" ht="20.1" customHeight="1" spans="1:16">
      <c r="A7" s="7"/>
      <c r="B7" s="7"/>
      <c r="C7" s="8"/>
      <c r="D7" s="8"/>
      <c r="E7" s="7"/>
      <c r="F7" s="7"/>
      <c r="G7" s="9"/>
      <c r="H7" s="9"/>
      <c r="I7" s="34"/>
      <c r="J7" s="10"/>
      <c r="K7" s="10"/>
      <c r="L7" s="10"/>
      <c r="M7" s="7"/>
      <c r="N7" s="10">
        <f t="shared" ref="N7:N24" si="0">ROUND(L7*M7/100,0)</f>
        <v>0</v>
      </c>
      <c r="O7" s="10" t="str">
        <f t="shared" ref="O7:O24" si="1">IF(K7=0,"",(N7-K7)/K7*100)</f>
        <v/>
      </c>
      <c r="P7" s="11"/>
    </row>
    <row r="8" s="2" customFormat="1" ht="20.1" customHeight="1" spans="1:16">
      <c r="A8" s="7"/>
      <c r="B8" s="7"/>
      <c r="C8" s="8"/>
      <c r="D8" s="8"/>
      <c r="E8" s="7"/>
      <c r="F8" s="7"/>
      <c r="G8" s="9"/>
      <c r="H8" s="9"/>
      <c r="I8" s="34"/>
      <c r="J8" s="10"/>
      <c r="K8" s="10"/>
      <c r="L8" s="10"/>
      <c r="M8" s="7"/>
      <c r="N8" s="10">
        <f t="shared" si="0"/>
        <v>0</v>
      </c>
      <c r="O8" s="10" t="str">
        <f t="shared" si="1"/>
        <v/>
      </c>
      <c r="P8" s="11"/>
    </row>
    <row r="9" s="2" customFormat="1" ht="20.1" customHeight="1" spans="1:16">
      <c r="A9" s="7"/>
      <c r="B9" s="7"/>
      <c r="C9" s="8"/>
      <c r="D9" s="8"/>
      <c r="E9" s="7"/>
      <c r="F9" s="7"/>
      <c r="G9" s="9"/>
      <c r="H9" s="9"/>
      <c r="I9" s="34"/>
      <c r="J9" s="10"/>
      <c r="K9" s="10"/>
      <c r="L9" s="10"/>
      <c r="M9" s="7"/>
      <c r="N9" s="10">
        <f t="shared" si="0"/>
        <v>0</v>
      </c>
      <c r="O9" s="10" t="str">
        <f t="shared" si="1"/>
        <v/>
      </c>
      <c r="P9" s="11"/>
    </row>
    <row r="10" s="2" customFormat="1" ht="20.1" customHeight="1" spans="1:16">
      <c r="A10" s="7"/>
      <c r="B10" s="7"/>
      <c r="C10" s="8"/>
      <c r="D10" s="8"/>
      <c r="E10" s="7"/>
      <c r="F10" s="7"/>
      <c r="G10" s="9"/>
      <c r="H10" s="9"/>
      <c r="I10" s="34"/>
      <c r="J10" s="10"/>
      <c r="K10" s="10"/>
      <c r="L10" s="10"/>
      <c r="M10" s="7"/>
      <c r="N10" s="10">
        <f t="shared" si="0"/>
        <v>0</v>
      </c>
      <c r="O10" s="10" t="str">
        <f t="shared" si="1"/>
        <v/>
      </c>
      <c r="P10" s="11"/>
    </row>
    <row r="11" s="2" customFormat="1" ht="20.1" customHeight="1" spans="1:16">
      <c r="A11" s="7"/>
      <c r="B11" s="7"/>
      <c r="C11" s="8"/>
      <c r="D11" s="8"/>
      <c r="E11" s="7"/>
      <c r="F11" s="7"/>
      <c r="G11" s="9"/>
      <c r="H11" s="9"/>
      <c r="I11" s="34"/>
      <c r="J11" s="10"/>
      <c r="K11" s="10"/>
      <c r="L11" s="10"/>
      <c r="M11" s="7"/>
      <c r="N11" s="10">
        <f t="shared" si="0"/>
        <v>0</v>
      </c>
      <c r="O11" s="10" t="str">
        <f t="shared" si="1"/>
        <v/>
      </c>
      <c r="P11" s="11"/>
    </row>
    <row r="12" s="2" customFormat="1" ht="20.1" customHeight="1" spans="1:16">
      <c r="A12" s="7"/>
      <c r="B12" s="7"/>
      <c r="C12" s="8"/>
      <c r="D12" s="8"/>
      <c r="E12" s="7"/>
      <c r="F12" s="7"/>
      <c r="G12" s="9"/>
      <c r="H12" s="9"/>
      <c r="I12" s="34"/>
      <c r="J12" s="10"/>
      <c r="K12" s="10"/>
      <c r="L12" s="10"/>
      <c r="M12" s="7"/>
      <c r="N12" s="10">
        <f t="shared" si="0"/>
        <v>0</v>
      </c>
      <c r="O12" s="10" t="str">
        <f t="shared" si="1"/>
        <v/>
      </c>
      <c r="P12" s="11"/>
    </row>
    <row r="13" s="2" customFormat="1" ht="20.1" customHeight="1" spans="1:16">
      <c r="A13" s="7"/>
      <c r="B13" s="7"/>
      <c r="C13" s="8"/>
      <c r="D13" s="8"/>
      <c r="E13" s="7"/>
      <c r="F13" s="7"/>
      <c r="G13" s="9"/>
      <c r="H13" s="9"/>
      <c r="I13" s="34"/>
      <c r="J13" s="10"/>
      <c r="K13" s="10"/>
      <c r="L13" s="10"/>
      <c r="M13" s="7"/>
      <c r="N13" s="10">
        <f t="shared" si="0"/>
        <v>0</v>
      </c>
      <c r="O13" s="10" t="str">
        <f t="shared" si="1"/>
        <v/>
      </c>
      <c r="P13" s="11"/>
    </row>
    <row r="14" s="2" customFormat="1" ht="20.1" customHeight="1" spans="1:16">
      <c r="A14" s="7"/>
      <c r="B14" s="7"/>
      <c r="C14" s="8"/>
      <c r="D14" s="8"/>
      <c r="E14" s="7"/>
      <c r="F14" s="7"/>
      <c r="G14" s="9"/>
      <c r="H14" s="9"/>
      <c r="I14" s="34"/>
      <c r="J14" s="10"/>
      <c r="K14" s="10"/>
      <c r="L14" s="10"/>
      <c r="M14" s="7"/>
      <c r="N14" s="10">
        <f t="shared" si="0"/>
        <v>0</v>
      </c>
      <c r="O14" s="10" t="str">
        <f t="shared" si="1"/>
        <v/>
      </c>
      <c r="P14" s="11"/>
    </row>
    <row r="15" s="2" customFormat="1" ht="20.1" customHeight="1" spans="1:16">
      <c r="A15" s="7"/>
      <c r="B15" s="7"/>
      <c r="C15" s="8"/>
      <c r="D15" s="8"/>
      <c r="E15" s="7"/>
      <c r="F15" s="7"/>
      <c r="G15" s="9"/>
      <c r="H15" s="9"/>
      <c r="I15" s="34"/>
      <c r="J15" s="10"/>
      <c r="K15" s="10"/>
      <c r="L15" s="10"/>
      <c r="M15" s="7"/>
      <c r="N15" s="10">
        <f t="shared" si="0"/>
        <v>0</v>
      </c>
      <c r="O15" s="10" t="str">
        <f t="shared" si="1"/>
        <v/>
      </c>
      <c r="P15" s="11"/>
    </row>
    <row r="16" s="2" customFormat="1" ht="20.1" customHeight="1" spans="1:16">
      <c r="A16" s="7"/>
      <c r="B16" s="7"/>
      <c r="C16" s="8"/>
      <c r="D16" s="8"/>
      <c r="E16" s="7"/>
      <c r="F16" s="7"/>
      <c r="G16" s="9"/>
      <c r="H16" s="9"/>
      <c r="I16" s="41"/>
      <c r="J16" s="10"/>
      <c r="K16" s="10"/>
      <c r="L16" s="10"/>
      <c r="M16" s="7"/>
      <c r="N16" s="10">
        <f t="shared" si="0"/>
        <v>0</v>
      </c>
      <c r="O16" s="10" t="str">
        <f t="shared" si="1"/>
        <v/>
      </c>
      <c r="P16" s="11"/>
    </row>
    <row r="17" s="2" customFormat="1" ht="20.1" customHeight="1" spans="1:16">
      <c r="A17" s="7"/>
      <c r="B17" s="7"/>
      <c r="C17" s="8"/>
      <c r="D17" s="8"/>
      <c r="E17" s="7"/>
      <c r="F17" s="7"/>
      <c r="G17" s="9"/>
      <c r="H17" s="98"/>
      <c r="I17" s="34"/>
      <c r="J17" s="42"/>
      <c r="K17" s="10"/>
      <c r="L17" s="10"/>
      <c r="M17" s="7"/>
      <c r="N17" s="10">
        <f t="shared" si="0"/>
        <v>0</v>
      </c>
      <c r="O17" s="10" t="str">
        <f t="shared" si="1"/>
        <v/>
      </c>
      <c r="P17" s="11"/>
    </row>
    <row r="18" s="2" customFormat="1" ht="20.1" customHeight="1" spans="1:16">
      <c r="A18" s="7"/>
      <c r="B18" s="7"/>
      <c r="C18" s="8"/>
      <c r="D18" s="8"/>
      <c r="E18" s="7"/>
      <c r="F18" s="7"/>
      <c r="G18" s="9"/>
      <c r="H18" s="9"/>
      <c r="I18" s="43"/>
      <c r="J18" s="10"/>
      <c r="K18" s="10"/>
      <c r="L18" s="10"/>
      <c r="M18" s="7"/>
      <c r="N18" s="10">
        <f t="shared" si="0"/>
        <v>0</v>
      </c>
      <c r="O18" s="10" t="str">
        <f t="shared" si="1"/>
        <v/>
      </c>
      <c r="P18" s="11"/>
    </row>
    <row r="19" s="2" customFormat="1" ht="20.1" customHeight="1" spans="1:16">
      <c r="A19" s="7"/>
      <c r="B19" s="7"/>
      <c r="C19" s="8"/>
      <c r="D19" s="8"/>
      <c r="E19" s="7"/>
      <c r="F19" s="7"/>
      <c r="G19" s="9"/>
      <c r="H19" s="9"/>
      <c r="I19" s="34"/>
      <c r="J19" s="10"/>
      <c r="K19" s="10"/>
      <c r="L19" s="10"/>
      <c r="M19" s="7"/>
      <c r="N19" s="10">
        <f t="shared" si="0"/>
        <v>0</v>
      </c>
      <c r="O19" s="10" t="str">
        <f t="shared" si="1"/>
        <v/>
      </c>
      <c r="P19" s="11"/>
    </row>
    <row r="20" s="2" customFormat="1" ht="20.1" customHeight="1" spans="1:16">
      <c r="A20" s="7"/>
      <c r="B20" s="7"/>
      <c r="C20" s="8"/>
      <c r="D20" s="8"/>
      <c r="E20" s="7"/>
      <c r="F20" s="7"/>
      <c r="G20" s="9"/>
      <c r="H20" s="9"/>
      <c r="I20" s="34"/>
      <c r="J20" s="10"/>
      <c r="K20" s="10"/>
      <c r="L20" s="10"/>
      <c r="M20" s="7"/>
      <c r="N20" s="10">
        <f t="shared" si="0"/>
        <v>0</v>
      </c>
      <c r="O20" s="10" t="str">
        <f t="shared" si="1"/>
        <v/>
      </c>
      <c r="P20" s="11"/>
    </row>
    <row r="21" s="2" customFormat="1" ht="20.1" customHeight="1" spans="1:16">
      <c r="A21" s="7"/>
      <c r="B21" s="7"/>
      <c r="C21" s="8"/>
      <c r="D21" s="8"/>
      <c r="E21" s="13"/>
      <c r="F21" s="7"/>
      <c r="G21" s="9"/>
      <c r="H21" s="9"/>
      <c r="I21" s="34"/>
      <c r="J21" s="10"/>
      <c r="K21" s="10"/>
      <c r="L21" s="10"/>
      <c r="M21" s="7"/>
      <c r="N21" s="10">
        <f t="shared" si="0"/>
        <v>0</v>
      </c>
      <c r="O21" s="10" t="str">
        <f t="shared" si="1"/>
        <v/>
      </c>
      <c r="P21" s="11"/>
    </row>
    <row r="22" s="2" customFormat="1" ht="20.1" customHeight="1" spans="1:16">
      <c r="A22" s="7"/>
      <c r="B22" s="7"/>
      <c r="C22" s="8"/>
      <c r="D22" s="8"/>
      <c r="E22" s="7"/>
      <c r="F22" s="7"/>
      <c r="G22" s="9"/>
      <c r="H22" s="9"/>
      <c r="I22" s="34"/>
      <c r="J22" s="10"/>
      <c r="K22" s="10"/>
      <c r="L22" s="10"/>
      <c r="M22" s="7"/>
      <c r="N22" s="10">
        <f t="shared" si="0"/>
        <v>0</v>
      </c>
      <c r="O22" s="10" t="str">
        <f t="shared" si="1"/>
        <v/>
      </c>
      <c r="P22" s="11"/>
    </row>
    <row r="23" s="2" customFormat="1" ht="20.1" customHeight="1" spans="1:16">
      <c r="A23" s="7"/>
      <c r="B23" s="7"/>
      <c r="C23" s="8"/>
      <c r="D23" s="8"/>
      <c r="E23" s="7"/>
      <c r="F23" s="7"/>
      <c r="G23" s="9"/>
      <c r="H23" s="9"/>
      <c r="I23" s="34"/>
      <c r="J23" s="10"/>
      <c r="K23" s="10"/>
      <c r="L23" s="10"/>
      <c r="M23" s="7"/>
      <c r="N23" s="10">
        <f t="shared" si="0"/>
        <v>0</v>
      </c>
      <c r="O23" s="10" t="str">
        <f t="shared" si="1"/>
        <v/>
      </c>
      <c r="P23" s="11"/>
    </row>
    <row r="24" s="2" customFormat="1" ht="20.1" customHeight="1" spans="1:16">
      <c r="A24" s="7"/>
      <c r="B24" s="7"/>
      <c r="C24" s="8"/>
      <c r="D24" s="8"/>
      <c r="E24" s="7"/>
      <c r="F24" s="7"/>
      <c r="G24" s="9"/>
      <c r="H24" s="9"/>
      <c r="I24" s="34"/>
      <c r="J24" s="10"/>
      <c r="K24" s="10"/>
      <c r="L24" s="10"/>
      <c r="M24" s="7"/>
      <c r="N24" s="10">
        <f t="shared" si="0"/>
        <v>0</v>
      </c>
      <c r="O24" s="10" t="str">
        <f t="shared" si="1"/>
        <v/>
      </c>
      <c r="P24" s="11"/>
    </row>
    <row r="25" s="2" customFormat="1" ht="20.1" customHeight="1" spans="1:16">
      <c r="A25" s="7"/>
      <c r="B25" s="7"/>
      <c r="C25" s="8"/>
      <c r="D25" s="8"/>
      <c r="E25" s="7"/>
      <c r="F25" s="7"/>
      <c r="G25" s="9"/>
      <c r="H25" s="9"/>
      <c r="I25" s="34"/>
      <c r="J25" s="10"/>
      <c r="K25" s="10"/>
      <c r="L25" s="10"/>
      <c r="M25" s="7"/>
      <c r="N25" s="10"/>
      <c r="O25" s="10"/>
      <c r="P25" s="11"/>
    </row>
    <row r="26" s="2" customFormat="1" ht="20.1" customHeight="1" spans="1:16">
      <c r="A26" s="13" t="s">
        <v>158</v>
      </c>
      <c r="B26" s="99"/>
      <c r="C26" s="14"/>
      <c r="D26" s="8"/>
      <c r="E26" s="7"/>
      <c r="F26" s="7"/>
      <c r="G26" s="9"/>
      <c r="H26" s="9"/>
      <c r="I26" s="7"/>
      <c r="J26" s="10">
        <f>SUM(J6:J25)</f>
        <v>0</v>
      </c>
      <c r="K26" s="10">
        <f>SUM(K6:K25)</f>
        <v>0</v>
      </c>
      <c r="L26" s="10">
        <f>SUM(L6:L25)</f>
        <v>0</v>
      </c>
      <c r="M26" s="7"/>
      <c r="N26" s="10">
        <f>SUM(N6:N25)</f>
        <v>0</v>
      </c>
      <c r="O26" s="10" t="str">
        <f>IF(K26=0,"",(N26-K26)/K26*100)</f>
        <v/>
      </c>
      <c r="P26" s="11"/>
    </row>
    <row r="27" s="2" customFormat="1" customHeight="1" spans="1:10">
      <c r="A27" s="15">
        <f>机器设备!A85</f>
        <v>0</v>
      </c>
      <c r="J27" s="15"/>
    </row>
    <row r="28" s="2" customFormat="1" customHeight="1" spans="1:1">
      <c r="A28" s="15" t="e">
        <f>CONCATENATE(#REF!,#REF!,#REF!,#REF!,#REF!,#REF!,#REF!)</f>
        <v>#REF!</v>
      </c>
    </row>
  </sheetData>
  <mergeCells count="16">
    <mergeCell ref="A1:P1"/>
    <mergeCell ref="A2:P2"/>
    <mergeCell ref="J4:K4"/>
    <mergeCell ref="L4:N4"/>
    <mergeCell ref="A26:C26"/>
    <mergeCell ref="A4:A5"/>
    <mergeCell ref="B4:B5"/>
    <mergeCell ref="C4:C5"/>
    <mergeCell ref="D4:D5"/>
    <mergeCell ref="E4:E5"/>
    <mergeCell ref="F4:F5"/>
    <mergeCell ref="G4:G5"/>
    <mergeCell ref="H4:H5"/>
    <mergeCell ref="I4:I5"/>
    <mergeCell ref="O4:O5"/>
    <mergeCell ref="P4:P5"/>
  </mergeCells>
  <printOptions horizontalCentered="1"/>
  <pageMargins left="0.62992125984252" right="0.62992125984252" top="0.708661417322835" bottom="0.590551181102362" header="1.02362204724409" footer="0.511811023622047"/>
  <pageSetup paperSize="9" scale="8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7">
    <pageSetUpPr fitToPage="1"/>
  </sheetPr>
  <dimension ref="A1:P27"/>
  <sheetViews>
    <sheetView view="pageBreakPreview" zoomScaleNormal="100" workbookViewId="0">
      <selection activeCell="T16" sqref="T16"/>
    </sheetView>
  </sheetViews>
  <sheetFormatPr defaultColWidth="9" defaultRowHeight="15.75" customHeight="1"/>
  <cols>
    <col min="1" max="1" width="6.125" style="4" customWidth="1"/>
    <col min="2" max="2" width="7.5" style="4" customWidth="1"/>
    <col min="3" max="3" width="10.5" style="4" customWidth="1"/>
    <col min="4" max="4" width="8.625" style="4" customWidth="1"/>
    <col min="5" max="5" width="10.375" style="4" customWidth="1"/>
    <col min="6" max="6" width="7.5" style="4" customWidth="1"/>
    <col min="7" max="7" width="6.375" style="4" customWidth="1"/>
    <col min="8" max="9" width="10.125" style="4" customWidth="1"/>
    <col min="10" max="12" width="11" style="4" customWidth="1"/>
    <col min="13" max="13" width="7" style="4" customWidth="1"/>
    <col min="14" max="14" width="11" style="4" customWidth="1"/>
    <col min="15" max="15" width="5" style="4" customWidth="1"/>
    <col min="16" max="16" width="12.5" style="4" customWidth="1"/>
    <col min="17" max="16384" width="9" style="4"/>
  </cols>
  <sheetData>
    <row r="1" s="1" customFormat="1" ht="24.95" customHeight="1" spans="1:16">
      <c r="A1" s="5" t="s">
        <v>587</v>
      </c>
      <c r="B1" s="5"/>
      <c r="C1" s="5"/>
      <c r="D1" s="5"/>
      <c r="E1" s="5"/>
      <c r="F1" s="5"/>
      <c r="G1" s="5"/>
      <c r="H1" s="5"/>
      <c r="I1" s="5"/>
      <c r="J1" s="5"/>
      <c r="K1" s="5"/>
      <c r="L1" s="5"/>
      <c r="M1" s="5"/>
      <c r="N1" s="5"/>
      <c r="O1" s="5"/>
      <c r="P1" s="5"/>
    </row>
    <row r="2" s="2" customFormat="1" ht="20.1" customHeight="1" spans="1:16">
      <c r="A2" s="3" t="e">
        <f>CONCATENATE(#REF!,#REF!,#REF!,#REF!,#REF!,#REF!,#REF!)</f>
        <v>#REF!</v>
      </c>
      <c r="B2" s="3"/>
      <c r="C2" s="3"/>
      <c r="D2" s="3"/>
      <c r="E2" s="3"/>
      <c r="F2" s="3"/>
      <c r="G2" s="3"/>
      <c r="H2" s="3"/>
      <c r="I2" s="3"/>
      <c r="J2" s="3"/>
      <c r="K2" s="3"/>
      <c r="L2" s="3"/>
      <c r="M2" s="3"/>
      <c r="N2" s="3"/>
      <c r="O2" s="3"/>
      <c r="P2" s="3"/>
    </row>
    <row r="3" s="2" customFormat="1" ht="20.1" customHeight="1" spans="1:16">
      <c r="A3" s="2" t="e">
        <f>#REF!&amp;#REF!</f>
        <v>#REF!</v>
      </c>
      <c r="P3" s="6" t="s">
        <v>1</v>
      </c>
    </row>
    <row r="4" s="3" customFormat="1" ht="20.1" customHeight="1" spans="1:16">
      <c r="A4" s="7" t="s">
        <v>3</v>
      </c>
      <c r="B4" s="71" t="s">
        <v>588</v>
      </c>
      <c r="C4" s="71" t="s">
        <v>330</v>
      </c>
      <c r="D4" s="71" t="s">
        <v>207</v>
      </c>
      <c r="E4" s="71" t="s">
        <v>331</v>
      </c>
      <c r="F4" s="71" t="s">
        <v>208</v>
      </c>
      <c r="G4" s="71" t="s">
        <v>209</v>
      </c>
      <c r="H4" s="71" t="s">
        <v>585</v>
      </c>
      <c r="I4" s="71" t="s">
        <v>227</v>
      </c>
      <c r="J4" s="7" t="s">
        <v>91</v>
      </c>
      <c r="K4" s="7"/>
      <c r="L4" s="7" t="s">
        <v>92</v>
      </c>
      <c r="M4" s="7"/>
      <c r="N4" s="7"/>
      <c r="O4" s="71" t="s">
        <v>116</v>
      </c>
      <c r="P4" s="71" t="s">
        <v>6</v>
      </c>
    </row>
    <row r="5" s="3" customFormat="1" ht="20.1" customHeight="1" spans="1:16">
      <c r="A5" s="7"/>
      <c r="B5" s="7"/>
      <c r="C5" s="7"/>
      <c r="D5" s="7"/>
      <c r="E5" s="7"/>
      <c r="F5" s="7"/>
      <c r="G5" s="7"/>
      <c r="H5" s="7"/>
      <c r="I5" s="7"/>
      <c r="J5" s="7" t="s">
        <v>291</v>
      </c>
      <c r="K5" s="7" t="s">
        <v>292</v>
      </c>
      <c r="L5" s="7" t="s">
        <v>291</v>
      </c>
      <c r="M5" s="7" t="s">
        <v>229</v>
      </c>
      <c r="N5" s="7" t="s">
        <v>292</v>
      </c>
      <c r="O5" s="7"/>
      <c r="P5" s="7"/>
    </row>
    <row r="6" s="2" customFormat="1" ht="20.1" customHeight="1" spans="1:16">
      <c r="A6" s="7"/>
      <c r="B6" s="7"/>
      <c r="C6" s="8"/>
      <c r="D6" s="8"/>
      <c r="E6" s="8"/>
      <c r="F6" s="7"/>
      <c r="G6" s="7"/>
      <c r="H6" s="9"/>
      <c r="I6" s="9"/>
      <c r="J6" s="10"/>
      <c r="K6" s="10"/>
      <c r="L6" s="10"/>
      <c r="M6" s="7"/>
      <c r="N6" s="10">
        <f>ROUND(L6*M6/100,0)</f>
        <v>0</v>
      </c>
      <c r="O6" s="10" t="str">
        <f>IF(K6=0,"",(N6-K6)/K6*100)</f>
        <v/>
      </c>
      <c r="P6" s="11"/>
    </row>
    <row r="7" s="2" customFormat="1" ht="20.1" customHeight="1" spans="1:16">
      <c r="A7" s="7"/>
      <c r="B7" s="7"/>
      <c r="C7" s="8"/>
      <c r="D7" s="8"/>
      <c r="E7" s="8"/>
      <c r="F7" s="7"/>
      <c r="G7" s="7"/>
      <c r="H7" s="9"/>
      <c r="I7" s="9"/>
      <c r="J7" s="10"/>
      <c r="K7" s="10"/>
      <c r="L7" s="10"/>
      <c r="M7" s="7"/>
      <c r="N7" s="10">
        <f t="shared" ref="N7:N23" si="0">ROUND(L7*M7/100,0)</f>
        <v>0</v>
      </c>
      <c r="O7" s="10" t="str">
        <f t="shared" ref="O7:O23" si="1">IF(K7=0,"",(N7-K7)/K7*100)</f>
        <v/>
      </c>
      <c r="P7" s="11"/>
    </row>
    <row r="8" s="2" customFormat="1" ht="20.1" customHeight="1" spans="1:16">
      <c r="A8" s="7"/>
      <c r="B8" s="7"/>
      <c r="C8" s="8"/>
      <c r="D8" s="8"/>
      <c r="E8" s="8"/>
      <c r="F8" s="7"/>
      <c r="G8" s="7"/>
      <c r="H8" s="9"/>
      <c r="I8" s="9"/>
      <c r="J8" s="10"/>
      <c r="K8" s="10"/>
      <c r="L8" s="10"/>
      <c r="M8" s="7"/>
      <c r="N8" s="10">
        <f t="shared" si="0"/>
        <v>0</v>
      </c>
      <c r="O8" s="10" t="str">
        <f t="shared" si="1"/>
        <v/>
      </c>
      <c r="P8" s="11"/>
    </row>
    <row r="9" s="2" customFormat="1" ht="20.1" customHeight="1" spans="1:16">
      <c r="A9" s="7"/>
      <c r="B9" s="7"/>
      <c r="C9" s="8"/>
      <c r="D9" s="8"/>
      <c r="E9" s="8"/>
      <c r="F9" s="7"/>
      <c r="G9" s="7"/>
      <c r="H9" s="9"/>
      <c r="I9" s="9"/>
      <c r="J9" s="10"/>
      <c r="K9" s="10"/>
      <c r="L9" s="10"/>
      <c r="M9" s="7"/>
      <c r="N9" s="10">
        <f t="shared" si="0"/>
        <v>0</v>
      </c>
      <c r="O9" s="10" t="str">
        <f t="shared" si="1"/>
        <v/>
      </c>
      <c r="P9" s="11"/>
    </row>
    <row r="10" s="2" customFormat="1" ht="20.1" customHeight="1" spans="1:16">
      <c r="A10" s="7"/>
      <c r="B10" s="7"/>
      <c r="C10" s="8"/>
      <c r="D10" s="8"/>
      <c r="E10" s="8"/>
      <c r="F10" s="7"/>
      <c r="G10" s="7"/>
      <c r="H10" s="9"/>
      <c r="I10" s="9"/>
      <c r="J10" s="10"/>
      <c r="K10" s="10"/>
      <c r="L10" s="10"/>
      <c r="M10" s="7"/>
      <c r="N10" s="10">
        <f t="shared" si="0"/>
        <v>0</v>
      </c>
      <c r="O10" s="10" t="str">
        <f t="shared" si="1"/>
        <v/>
      </c>
      <c r="P10" s="11"/>
    </row>
    <row r="11" s="2" customFormat="1" ht="20.1" customHeight="1" spans="1:16">
      <c r="A11" s="7"/>
      <c r="B11" s="7"/>
      <c r="C11" s="8"/>
      <c r="D11" s="8"/>
      <c r="E11" s="8"/>
      <c r="F11" s="7"/>
      <c r="G11" s="7"/>
      <c r="H11" s="9"/>
      <c r="I11" s="9"/>
      <c r="J11" s="10"/>
      <c r="K11" s="10"/>
      <c r="L11" s="10"/>
      <c r="M11" s="7"/>
      <c r="N11" s="10">
        <f t="shared" si="0"/>
        <v>0</v>
      </c>
      <c r="O11" s="10" t="str">
        <f t="shared" si="1"/>
        <v/>
      </c>
      <c r="P11" s="11"/>
    </row>
    <row r="12" s="2" customFormat="1" ht="20.1" customHeight="1" spans="1:16">
      <c r="A12" s="7"/>
      <c r="B12" s="7"/>
      <c r="C12" s="8"/>
      <c r="D12" s="8"/>
      <c r="E12" s="8"/>
      <c r="F12" s="7"/>
      <c r="G12" s="7"/>
      <c r="H12" s="9"/>
      <c r="I12" s="9"/>
      <c r="J12" s="10"/>
      <c r="K12" s="10"/>
      <c r="L12" s="10"/>
      <c r="M12" s="7"/>
      <c r="N12" s="10">
        <f t="shared" si="0"/>
        <v>0</v>
      </c>
      <c r="O12" s="10" t="str">
        <f t="shared" si="1"/>
        <v/>
      </c>
      <c r="P12" s="11"/>
    </row>
    <row r="13" s="2" customFormat="1" ht="20.1" customHeight="1" spans="1:16">
      <c r="A13" s="7"/>
      <c r="B13" s="7"/>
      <c r="C13" s="8"/>
      <c r="D13" s="8"/>
      <c r="E13" s="8"/>
      <c r="F13" s="7"/>
      <c r="G13" s="7"/>
      <c r="H13" s="9"/>
      <c r="I13" s="9"/>
      <c r="J13" s="10"/>
      <c r="K13" s="10"/>
      <c r="L13" s="10"/>
      <c r="M13" s="7"/>
      <c r="N13" s="10">
        <f t="shared" si="0"/>
        <v>0</v>
      </c>
      <c r="O13" s="10" t="str">
        <f t="shared" si="1"/>
        <v/>
      </c>
      <c r="P13" s="11"/>
    </row>
    <row r="14" s="2" customFormat="1" ht="20.1" customHeight="1" spans="1:16">
      <c r="A14" s="7"/>
      <c r="B14" s="7"/>
      <c r="C14" s="8"/>
      <c r="D14" s="8"/>
      <c r="E14" s="8"/>
      <c r="F14" s="7"/>
      <c r="G14" s="7"/>
      <c r="H14" s="9"/>
      <c r="I14" s="9"/>
      <c r="J14" s="10"/>
      <c r="K14" s="10"/>
      <c r="L14" s="10"/>
      <c r="M14" s="7"/>
      <c r="N14" s="10">
        <f t="shared" si="0"/>
        <v>0</v>
      </c>
      <c r="O14" s="10" t="str">
        <f t="shared" si="1"/>
        <v/>
      </c>
      <c r="P14" s="11"/>
    </row>
    <row r="15" s="2" customFormat="1" ht="20.1" customHeight="1" spans="1:16">
      <c r="A15" s="7"/>
      <c r="B15" s="7"/>
      <c r="C15" s="8"/>
      <c r="D15" s="8"/>
      <c r="E15" s="8"/>
      <c r="F15" s="7"/>
      <c r="G15" s="7"/>
      <c r="H15" s="9"/>
      <c r="I15" s="9"/>
      <c r="J15" s="10"/>
      <c r="K15" s="10"/>
      <c r="L15" s="10"/>
      <c r="M15" s="7"/>
      <c r="N15" s="10">
        <f t="shared" si="0"/>
        <v>0</v>
      </c>
      <c r="O15" s="10" t="str">
        <f t="shared" si="1"/>
        <v/>
      </c>
      <c r="P15" s="11"/>
    </row>
    <row r="16" s="2" customFormat="1" ht="20.1" customHeight="1" spans="1:16">
      <c r="A16" s="7"/>
      <c r="B16" s="7"/>
      <c r="C16" s="8"/>
      <c r="D16" s="8"/>
      <c r="E16" s="8"/>
      <c r="F16" s="7"/>
      <c r="G16" s="7"/>
      <c r="H16" s="9"/>
      <c r="I16" s="124"/>
      <c r="J16" s="10"/>
      <c r="K16" s="10"/>
      <c r="L16" s="10"/>
      <c r="M16" s="7"/>
      <c r="N16" s="10">
        <f t="shared" si="0"/>
        <v>0</v>
      </c>
      <c r="O16" s="10" t="str">
        <f t="shared" si="1"/>
        <v/>
      </c>
      <c r="P16" s="11"/>
    </row>
    <row r="17" s="2" customFormat="1" ht="20.1" customHeight="1" spans="1:16">
      <c r="A17" s="7"/>
      <c r="B17" s="7"/>
      <c r="C17" s="8"/>
      <c r="D17" s="8"/>
      <c r="E17" s="8"/>
      <c r="F17" s="7"/>
      <c r="G17" s="7"/>
      <c r="H17" s="98"/>
      <c r="I17" s="9"/>
      <c r="J17" s="42"/>
      <c r="K17" s="10"/>
      <c r="L17" s="10"/>
      <c r="M17" s="7"/>
      <c r="N17" s="10">
        <f t="shared" si="0"/>
        <v>0</v>
      </c>
      <c r="O17" s="10" t="str">
        <f t="shared" si="1"/>
        <v/>
      </c>
      <c r="P17" s="11"/>
    </row>
    <row r="18" s="2" customFormat="1" ht="20.1" customHeight="1" spans="1:16">
      <c r="A18" s="7"/>
      <c r="B18" s="7"/>
      <c r="C18" s="8"/>
      <c r="D18" s="8"/>
      <c r="E18" s="8"/>
      <c r="F18" s="7"/>
      <c r="G18" s="7"/>
      <c r="H18" s="9"/>
      <c r="I18" s="125"/>
      <c r="J18" s="10"/>
      <c r="K18" s="10"/>
      <c r="L18" s="10"/>
      <c r="M18" s="7"/>
      <c r="N18" s="10">
        <f t="shared" si="0"/>
        <v>0</v>
      </c>
      <c r="O18" s="10" t="str">
        <f t="shared" si="1"/>
        <v/>
      </c>
      <c r="P18" s="11"/>
    </row>
    <row r="19" s="2" customFormat="1" ht="20.1" customHeight="1" spans="1:16">
      <c r="A19" s="7"/>
      <c r="B19" s="7"/>
      <c r="C19" s="8"/>
      <c r="D19" s="8"/>
      <c r="E19" s="8"/>
      <c r="F19" s="7"/>
      <c r="G19" s="7"/>
      <c r="H19" s="9"/>
      <c r="I19" s="9"/>
      <c r="J19" s="10"/>
      <c r="K19" s="10"/>
      <c r="L19" s="10"/>
      <c r="M19" s="7"/>
      <c r="N19" s="10">
        <f t="shared" si="0"/>
        <v>0</v>
      </c>
      <c r="O19" s="10" t="str">
        <f t="shared" si="1"/>
        <v/>
      </c>
      <c r="P19" s="11"/>
    </row>
    <row r="20" s="2" customFormat="1" ht="20.1" customHeight="1" spans="1:16">
      <c r="A20" s="7"/>
      <c r="B20" s="7"/>
      <c r="C20" s="8"/>
      <c r="D20" s="8"/>
      <c r="E20" s="8"/>
      <c r="F20" s="7"/>
      <c r="G20" s="7"/>
      <c r="H20" s="9"/>
      <c r="I20" s="9"/>
      <c r="J20" s="10"/>
      <c r="K20" s="10"/>
      <c r="L20" s="10"/>
      <c r="M20" s="7"/>
      <c r="N20" s="10">
        <f t="shared" si="0"/>
        <v>0</v>
      </c>
      <c r="O20" s="10" t="str">
        <f t="shared" si="1"/>
        <v/>
      </c>
      <c r="P20" s="11"/>
    </row>
    <row r="21" s="2" customFormat="1" ht="20.1" customHeight="1" spans="1:16">
      <c r="A21" s="7"/>
      <c r="B21" s="7"/>
      <c r="C21" s="8"/>
      <c r="D21" s="8"/>
      <c r="E21" s="110"/>
      <c r="F21" s="7"/>
      <c r="G21" s="7"/>
      <c r="H21" s="9"/>
      <c r="I21" s="9"/>
      <c r="J21" s="10"/>
      <c r="K21" s="10"/>
      <c r="L21" s="10"/>
      <c r="M21" s="7"/>
      <c r="N21" s="10">
        <f t="shared" si="0"/>
        <v>0</v>
      </c>
      <c r="O21" s="10" t="str">
        <f t="shared" si="1"/>
        <v/>
      </c>
      <c r="P21" s="11"/>
    </row>
    <row r="22" s="2" customFormat="1" ht="20.1" customHeight="1" spans="1:16">
      <c r="A22" s="7"/>
      <c r="B22" s="7"/>
      <c r="C22" s="8"/>
      <c r="D22" s="8"/>
      <c r="E22" s="8"/>
      <c r="F22" s="7"/>
      <c r="G22" s="7"/>
      <c r="H22" s="9"/>
      <c r="I22" s="9"/>
      <c r="J22" s="10"/>
      <c r="K22" s="10"/>
      <c r="L22" s="10"/>
      <c r="M22" s="7"/>
      <c r="N22" s="10">
        <f t="shared" si="0"/>
        <v>0</v>
      </c>
      <c r="O22" s="10" t="str">
        <f t="shared" si="1"/>
        <v/>
      </c>
      <c r="P22" s="11"/>
    </row>
    <row r="23" s="2" customFormat="1" ht="20.1" customHeight="1" spans="1:16">
      <c r="A23" s="7"/>
      <c r="B23" s="7"/>
      <c r="C23" s="8"/>
      <c r="D23" s="8"/>
      <c r="E23" s="8"/>
      <c r="F23" s="7"/>
      <c r="G23" s="7"/>
      <c r="H23" s="9"/>
      <c r="I23" s="9"/>
      <c r="J23" s="10"/>
      <c r="K23" s="10"/>
      <c r="L23" s="10"/>
      <c r="M23" s="7"/>
      <c r="N23" s="10">
        <f t="shared" si="0"/>
        <v>0</v>
      </c>
      <c r="O23" s="10" t="str">
        <f t="shared" si="1"/>
        <v/>
      </c>
      <c r="P23" s="11"/>
    </row>
    <row r="24" s="2" customFormat="1" ht="20.1" customHeight="1" spans="1:16">
      <c r="A24" s="7"/>
      <c r="B24" s="7"/>
      <c r="C24" s="8"/>
      <c r="D24" s="8"/>
      <c r="E24" s="8"/>
      <c r="F24" s="7"/>
      <c r="G24" s="7"/>
      <c r="H24" s="9"/>
      <c r="I24" s="9"/>
      <c r="J24" s="10"/>
      <c r="K24" s="10"/>
      <c r="L24" s="10"/>
      <c r="M24" s="7"/>
      <c r="N24" s="10"/>
      <c r="O24" s="10"/>
      <c r="P24" s="11"/>
    </row>
    <row r="25" s="2" customFormat="1" ht="20.1" customHeight="1" spans="1:16">
      <c r="A25" s="13" t="s">
        <v>158</v>
      </c>
      <c r="B25" s="99"/>
      <c r="C25" s="14"/>
      <c r="D25" s="8"/>
      <c r="E25" s="8"/>
      <c r="F25" s="7"/>
      <c r="G25" s="7"/>
      <c r="H25" s="9"/>
      <c r="I25" s="9"/>
      <c r="J25" s="10">
        <f>SUM(J6:J24)</f>
        <v>0</v>
      </c>
      <c r="K25" s="10">
        <f>SUM(K6:K24)</f>
        <v>0</v>
      </c>
      <c r="L25" s="10">
        <f>SUM(L6:L24)</f>
        <v>0</v>
      </c>
      <c r="M25" s="7"/>
      <c r="N25" s="10">
        <f>SUM(N6:N24)</f>
        <v>0</v>
      </c>
      <c r="O25" s="10" t="str">
        <f>IF(K25=0,"",(N25-K25)/K25*100)</f>
        <v/>
      </c>
      <c r="P25" s="11"/>
    </row>
    <row r="26" s="2" customFormat="1" customHeight="1" spans="1:10">
      <c r="A26" s="15">
        <f>车辆!A27</f>
        <v>0</v>
      </c>
      <c r="J26" s="15"/>
    </row>
    <row r="27" s="2" customFormat="1" customHeight="1" spans="1:1">
      <c r="A27" s="15" t="e">
        <f>CONCATENATE(#REF!,#REF!,#REF!,#REF!,#REF!,#REF!,#REF!)</f>
        <v>#REF!</v>
      </c>
    </row>
  </sheetData>
  <mergeCells count="16">
    <mergeCell ref="A1:P1"/>
    <mergeCell ref="A2:P2"/>
    <mergeCell ref="J4:K4"/>
    <mergeCell ref="L4:N4"/>
    <mergeCell ref="A25:C25"/>
    <mergeCell ref="A4:A5"/>
    <mergeCell ref="B4:B5"/>
    <mergeCell ref="C4:C5"/>
    <mergeCell ref="D4:D5"/>
    <mergeCell ref="E4:E5"/>
    <mergeCell ref="F4:F5"/>
    <mergeCell ref="G4:G5"/>
    <mergeCell ref="H4:H5"/>
    <mergeCell ref="I4:I5"/>
    <mergeCell ref="O4:O5"/>
    <mergeCell ref="P4:P5"/>
  </mergeCells>
  <printOptions horizontalCentered="1"/>
  <pageMargins left="0.62992125984252" right="0.62992125984252" top="0.708661417322835" bottom="0.590551181102362" header="1.02362204724409" footer="0.511811023622047"/>
  <pageSetup paperSize="9" scale="85"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8"/>
  <sheetViews>
    <sheetView view="pageBreakPreview" zoomScaleNormal="100" workbookViewId="0">
      <selection activeCell="T16" sqref="T16"/>
    </sheetView>
  </sheetViews>
  <sheetFormatPr defaultColWidth="9" defaultRowHeight="15.75" customHeight="1"/>
  <cols>
    <col min="1" max="1" width="6.375" style="4" customWidth="1"/>
    <col min="2" max="2" width="10.5" style="4" customWidth="1"/>
    <col min="3" max="3" width="9.625" style="4" customWidth="1"/>
    <col min="4" max="4" width="10.5" style="4" customWidth="1"/>
    <col min="5" max="7" width="9.625" style="4" customWidth="1"/>
    <col min="8" max="8" width="8.625" style="4" customWidth="1"/>
    <col min="9" max="9" width="8" style="4" customWidth="1"/>
    <col min="10" max="13" width="13" style="4" customWidth="1"/>
    <col min="14" max="14" width="8.125" style="4" customWidth="1"/>
    <col min="15" max="16384" width="9" style="4"/>
  </cols>
  <sheetData>
    <row r="1" s="1" customFormat="1" ht="24.95" customHeight="1" spans="1:15">
      <c r="A1" s="5" t="s">
        <v>589</v>
      </c>
      <c r="B1" s="5"/>
      <c r="C1" s="5"/>
      <c r="D1" s="5"/>
      <c r="E1" s="5"/>
      <c r="F1" s="5"/>
      <c r="G1" s="5"/>
      <c r="H1" s="5"/>
      <c r="I1" s="5"/>
      <c r="J1" s="5"/>
      <c r="K1" s="5"/>
      <c r="L1" s="5"/>
      <c r="M1" s="5"/>
      <c r="N1" s="5"/>
      <c r="O1" s="5"/>
    </row>
    <row r="2" s="2" customFormat="1" ht="20.1" customHeight="1" spans="1:15">
      <c r="A2" s="3" t="e">
        <f>CONCATENATE(#REF!,#REF!,#REF!,#REF!,#REF!,#REF!,#REF!)</f>
        <v>#REF!</v>
      </c>
      <c r="B2" s="3"/>
      <c r="C2" s="3"/>
      <c r="D2" s="3"/>
      <c r="E2" s="3"/>
      <c r="F2" s="3"/>
      <c r="G2" s="3"/>
      <c r="H2" s="3"/>
      <c r="I2" s="3"/>
      <c r="J2" s="3"/>
      <c r="K2" s="3"/>
      <c r="L2" s="3"/>
      <c r="M2" s="3"/>
      <c r="N2" s="3"/>
      <c r="O2" s="3"/>
    </row>
    <row r="3" s="2" customFormat="1" ht="20.1" customHeight="1" spans="1:15">
      <c r="A3" s="2" t="e">
        <f>#REF!&amp;#REF!</f>
        <v>#REF!</v>
      </c>
      <c r="O3" s="6" t="s">
        <v>1</v>
      </c>
    </row>
    <row r="4" s="70" customFormat="1" ht="20.1" customHeight="1" spans="1:15">
      <c r="A4" s="118" t="s">
        <v>3</v>
      </c>
      <c r="B4" s="118" t="s">
        <v>303</v>
      </c>
      <c r="C4" s="119" t="s">
        <v>304</v>
      </c>
      <c r="D4" s="118" t="s">
        <v>305</v>
      </c>
      <c r="E4" s="118" t="s">
        <v>306</v>
      </c>
      <c r="F4" s="118" t="s">
        <v>307</v>
      </c>
      <c r="G4" s="118" t="s">
        <v>309</v>
      </c>
      <c r="H4" s="118" t="s">
        <v>310</v>
      </c>
      <c r="I4" s="118" t="s">
        <v>311</v>
      </c>
      <c r="J4" s="7" t="s">
        <v>91</v>
      </c>
      <c r="K4" s="7"/>
      <c r="L4" s="122" t="s">
        <v>92</v>
      </c>
      <c r="M4" s="123"/>
      <c r="N4" s="118" t="s">
        <v>116</v>
      </c>
      <c r="O4" s="118" t="s">
        <v>6</v>
      </c>
    </row>
    <row r="5" s="70" customFormat="1" ht="20.1" customHeight="1" spans="1:15">
      <c r="A5" s="120"/>
      <c r="B5" s="120"/>
      <c r="C5" s="121"/>
      <c r="D5" s="120"/>
      <c r="E5" s="120"/>
      <c r="F5" s="120"/>
      <c r="G5" s="120"/>
      <c r="H5" s="120"/>
      <c r="I5" s="120"/>
      <c r="J5" s="7" t="s">
        <v>291</v>
      </c>
      <c r="K5" s="7" t="s">
        <v>292</v>
      </c>
      <c r="L5" s="7" t="s">
        <v>291</v>
      </c>
      <c r="M5" s="7" t="s">
        <v>292</v>
      </c>
      <c r="N5" s="120"/>
      <c r="O5" s="120"/>
    </row>
    <row r="6" s="2" customFormat="1" ht="20.1" customHeight="1" spans="1:15">
      <c r="A6" s="7"/>
      <c r="B6" s="7"/>
      <c r="C6" s="97"/>
      <c r="D6" s="8"/>
      <c r="E6" s="9"/>
      <c r="F6" s="7"/>
      <c r="G6" s="7"/>
      <c r="H6" s="7"/>
      <c r="I6" s="10"/>
      <c r="J6" s="10"/>
      <c r="K6" s="10"/>
      <c r="L6" s="10"/>
      <c r="M6" s="10"/>
      <c r="N6" s="10" t="str">
        <f>IF(K6=0,"",(M6-K6)/K6*100)</f>
        <v/>
      </c>
      <c r="O6" s="11"/>
    </row>
    <row r="7" s="2" customFormat="1" ht="20.1" customHeight="1" spans="1:15">
      <c r="A7" s="7"/>
      <c r="B7" s="7"/>
      <c r="C7" s="97"/>
      <c r="D7" s="8"/>
      <c r="E7" s="9"/>
      <c r="F7" s="7"/>
      <c r="G7" s="7"/>
      <c r="H7" s="7"/>
      <c r="I7" s="10"/>
      <c r="J7" s="10"/>
      <c r="K7" s="10"/>
      <c r="L7" s="10"/>
      <c r="M7" s="10"/>
      <c r="N7" s="10" t="str">
        <f t="shared" ref="N7:N24" si="0">IF(K7=0,"",(M7-K7)/K7*100)</f>
        <v/>
      </c>
      <c r="O7" s="11"/>
    </row>
    <row r="8" s="2" customFormat="1" ht="20.1" customHeight="1" spans="1:15">
      <c r="A8" s="7"/>
      <c r="B8" s="7"/>
      <c r="C8" s="97"/>
      <c r="D8" s="8"/>
      <c r="E8" s="9"/>
      <c r="F8" s="7"/>
      <c r="G8" s="7"/>
      <c r="H8" s="7"/>
      <c r="I8" s="10"/>
      <c r="J8" s="10"/>
      <c r="K8" s="10"/>
      <c r="L8" s="10"/>
      <c r="M8" s="10"/>
      <c r="N8" s="10" t="str">
        <f t="shared" si="0"/>
        <v/>
      </c>
      <c r="O8" s="11"/>
    </row>
    <row r="9" s="2" customFormat="1" ht="20.1" customHeight="1" spans="1:15">
      <c r="A9" s="7"/>
      <c r="B9" s="7"/>
      <c r="C9" s="97"/>
      <c r="D9" s="8"/>
      <c r="E9" s="9"/>
      <c r="F9" s="7"/>
      <c r="G9" s="7"/>
      <c r="H9" s="7"/>
      <c r="I9" s="10"/>
      <c r="J9" s="10"/>
      <c r="K9" s="10"/>
      <c r="L9" s="10"/>
      <c r="M9" s="10"/>
      <c r="N9" s="10" t="str">
        <f t="shared" si="0"/>
        <v/>
      </c>
      <c r="O9" s="11"/>
    </row>
    <row r="10" s="2" customFormat="1" ht="20.1" customHeight="1" spans="1:15">
      <c r="A10" s="7"/>
      <c r="B10" s="7"/>
      <c r="C10" s="97"/>
      <c r="D10" s="8"/>
      <c r="E10" s="9"/>
      <c r="F10" s="7"/>
      <c r="G10" s="7"/>
      <c r="H10" s="7"/>
      <c r="I10" s="10"/>
      <c r="J10" s="10"/>
      <c r="K10" s="10"/>
      <c r="L10" s="10"/>
      <c r="M10" s="10"/>
      <c r="N10" s="10" t="str">
        <f t="shared" si="0"/>
        <v/>
      </c>
      <c r="O10" s="11"/>
    </row>
    <row r="11" s="2" customFormat="1" ht="20.1" customHeight="1" spans="1:15">
      <c r="A11" s="7"/>
      <c r="B11" s="7"/>
      <c r="C11" s="97"/>
      <c r="D11" s="8"/>
      <c r="E11" s="9"/>
      <c r="F11" s="7"/>
      <c r="G11" s="7"/>
      <c r="H11" s="7"/>
      <c r="I11" s="10"/>
      <c r="J11" s="10"/>
      <c r="K11" s="10"/>
      <c r="L11" s="10"/>
      <c r="M11" s="10"/>
      <c r="N11" s="10" t="str">
        <f t="shared" si="0"/>
        <v/>
      </c>
      <c r="O11" s="11"/>
    </row>
    <row r="12" s="2" customFormat="1" ht="20.1" customHeight="1" spans="1:15">
      <c r="A12" s="7"/>
      <c r="B12" s="7"/>
      <c r="C12" s="97"/>
      <c r="D12" s="8"/>
      <c r="E12" s="9"/>
      <c r="F12" s="7"/>
      <c r="G12" s="7"/>
      <c r="H12" s="7"/>
      <c r="I12" s="10"/>
      <c r="J12" s="10"/>
      <c r="K12" s="10"/>
      <c r="L12" s="10"/>
      <c r="M12" s="10"/>
      <c r="N12" s="10" t="str">
        <f t="shared" si="0"/>
        <v/>
      </c>
      <c r="O12" s="11"/>
    </row>
    <row r="13" s="2" customFormat="1" ht="20.1" customHeight="1" spans="1:15">
      <c r="A13" s="7"/>
      <c r="B13" s="7"/>
      <c r="C13" s="97"/>
      <c r="D13" s="8"/>
      <c r="E13" s="9"/>
      <c r="F13" s="7"/>
      <c r="G13" s="7"/>
      <c r="H13" s="7"/>
      <c r="I13" s="10"/>
      <c r="J13" s="10"/>
      <c r="K13" s="10"/>
      <c r="L13" s="10"/>
      <c r="M13" s="10"/>
      <c r="N13" s="10" t="str">
        <f t="shared" si="0"/>
        <v/>
      </c>
      <c r="O13" s="11"/>
    </row>
    <row r="14" s="2" customFormat="1" ht="20.1" customHeight="1" spans="1:15">
      <c r="A14" s="7"/>
      <c r="B14" s="7"/>
      <c r="C14" s="97"/>
      <c r="D14" s="8"/>
      <c r="E14" s="9"/>
      <c r="F14" s="7"/>
      <c r="G14" s="7"/>
      <c r="H14" s="7"/>
      <c r="I14" s="10"/>
      <c r="J14" s="10"/>
      <c r="K14" s="10"/>
      <c r="L14" s="10"/>
      <c r="M14" s="10"/>
      <c r="N14" s="10" t="str">
        <f t="shared" si="0"/>
        <v/>
      </c>
      <c r="O14" s="11"/>
    </row>
    <row r="15" s="2" customFormat="1" ht="20.1" customHeight="1" spans="1:15">
      <c r="A15" s="7"/>
      <c r="B15" s="7"/>
      <c r="C15" s="97"/>
      <c r="D15" s="8"/>
      <c r="E15" s="9"/>
      <c r="F15" s="7"/>
      <c r="G15" s="7"/>
      <c r="H15" s="7"/>
      <c r="I15" s="10"/>
      <c r="J15" s="10"/>
      <c r="K15" s="10"/>
      <c r="L15" s="10"/>
      <c r="M15" s="10"/>
      <c r="N15" s="10" t="str">
        <f t="shared" si="0"/>
        <v/>
      </c>
      <c r="O15" s="11"/>
    </row>
    <row r="16" s="2" customFormat="1" ht="20.1" customHeight="1" spans="1:15">
      <c r="A16" s="7"/>
      <c r="B16" s="7"/>
      <c r="C16" s="97"/>
      <c r="D16" s="8"/>
      <c r="E16" s="9"/>
      <c r="F16" s="7"/>
      <c r="G16" s="7"/>
      <c r="H16" s="7"/>
      <c r="I16" s="72"/>
      <c r="J16" s="10"/>
      <c r="K16" s="10"/>
      <c r="L16" s="10"/>
      <c r="M16" s="10"/>
      <c r="N16" s="10" t="str">
        <f t="shared" si="0"/>
        <v/>
      </c>
      <c r="O16" s="11"/>
    </row>
    <row r="17" s="2" customFormat="1" ht="20.1" customHeight="1" spans="1:15">
      <c r="A17" s="7"/>
      <c r="B17" s="7"/>
      <c r="C17" s="97"/>
      <c r="D17" s="8"/>
      <c r="E17" s="9"/>
      <c r="F17" s="7"/>
      <c r="G17" s="7"/>
      <c r="H17" s="13"/>
      <c r="I17" s="10"/>
      <c r="J17" s="42"/>
      <c r="K17" s="10"/>
      <c r="L17" s="10"/>
      <c r="M17" s="10"/>
      <c r="N17" s="10" t="str">
        <f t="shared" si="0"/>
        <v/>
      </c>
      <c r="O17" s="11"/>
    </row>
    <row r="18" s="2" customFormat="1" ht="20.1" customHeight="1" spans="1:15">
      <c r="A18" s="7"/>
      <c r="B18" s="7"/>
      <c r="C18" s="97"/>
      <c r="D18" s="8"/>
      <c r="E18" s="9"/>
      <c r="F18" s="7"/>
      <c r="G18" s="7"/>
      <c r="H18" s="7"/>
      <c r="I18" s="47"/>
      <c r="J18" s="10"/>
      <c r="K18" s="10"/>
      <c r="L18" s="10"/>
      <c r="M18" s="10"/>
      <c r="N18" s="10" t="str">
        <f t="shared" si="0"/>
        <v/>
      </c>
      <c r="O18" s="11"/>
    </row>
    <row r="19" s="2" customFormat="1" ht="20.1" customHeight="1" spans="1:15">
      <c r="A19" s="7"/>
      <c r="B19" s="7"/>
      <c r="C19" s="97"/>
      <c r="D19" s="8"/>
      <c r="E19" s="9"/>
      <c r="F19" s="7"/>
      <c r="G19" s="7"/>
      <c r="H19" s="7"/>
      <c r="I19" s="10"/>
      <c r="J19" s="10"/>
      <c r="K19" s="10"/>
      <c r="L19" s="10"/>
      <c r="M19" s="10"/>
      <c r="N19" s="10" t="str">
        <f t="shared" si="0"/>
        <v/>
      </c>
      <c r="O19" s="11"/>
    </row>
    <row r="20" s="2" customFormat="1" ht="20.1" customHeight="1" spans="1:15">
      <c r="A20" s="7"/>
      <c r="B20" s="7"/>
      <c r="C20" s="97"/>
      <c r="D20" s="8"/>
      <c r="E20" s="9"/>
      <c r="F20" s="7"/>
      <c r="G20" s="7"/>
      <c r="H20" s="7"/>
      <c r="I20" s="10"/>
      <c r="J20" s="10"/>
      <c r="K20" s="10"/>
      <c r="L20" s="10"/>
      <c r="M20" s="10"/>
      <c r="N20" s="10" t="str">
        <f t="shared" si="0"/>
        <v/>
      </c>
      <c r="O20" s="11"/>
    </row>
    <row r="21" s="2" customFormat="1" ht="20.1" customHeight="1" spans="1:15">
      <c r="A21" s="7"/>
      <c r="B21" s="7"/>
      <c r="C21" s="97"/>
      <c r="D21" s="8"/>
      <c r="E21" s="98"/>
      <c r="F21" s="7"/>
      <c r="G21" s="7"/>
      <c r="H21" s="7"/>
      <c r="I21" s="10"/>
      <c r="J21" s="10"/>
      <c r="K21" s="10"/>
      <c r="L21" s="10"/>
      <c r="M21" s="10"/>
      <c r="N21" s="10" t="str">
        <f t="shared" si="0"/>
        <v/>
      </c>
      <c r="O21" s="11"/>
    </row>
    <row r="22" s="2" customFormat="1" ht="20.1" customHeight="1" spans="1:15">
      <c r="A22" s="7"/>
      <c r="B22" s="7"/>
      <c r="C22" s="97"/>
      <c r="D22" s="8"/>
      <c r="E22" s="9"/>
      <c r="F22" s="7"/>
      <c r="G22" s="7"/>
      <c r="H22" s="7"/>
      <c r="I22" s="10"/>
      <c r="J22" s="10"/>
      <c r="K22" s="10"/>
      <c r="L22" s="10"/>
      <c r="M22" s="10"/>
      <c r="N22" s="10" t="str">
        <f t="shared" si="0"/>
        <v/>
      </c>
      <c r="O22" s="11"/>
    </row>
    <row r="23" s="2" customFormat="1" ht="20.1" customHeight="1" spans="1:15">
      <c r="A23" s="7"/>
      <c r="B23" s="7"/>
      <c r="C23" s="97"/>
      <c r="D23" s="8"/>
      <c r="E23" s="9"/>
      <c r="F23" s="7"/>
      <c r="G23" s="7"/>
      <c r="H23" s="7"/>
      <c r="I23" s="10"/>
      <c r="J23" s="10"/>
      <c r="K23" s="10"/>
      <c r="L23" s="10"/>
      <c r="M23" s="10"/>
      <c r="N23" s="10" t="str">
        <f t="shared" si="0"/>
        <v/>
      </c>
      <c r="O23" s="11"/>
    </row>
    <row r="24" s="2" customFormat="1" ht="20.1" customHeight="1" spans="1:15">
      <c r="A24" s="7"/>
      <c r="B24" s="7"/>
      <c r="C24" s="97"/>
      <c r="D24" s="8"/>
      <c r="E24" s="9"/>
      <c r="F24" s="7"/>
      <c r="G24" s="7"/>
      <c r="H24" s="7"/>
      <c r="I24" s="10"/>
      <c r="J24" s="10"/>
      <c r="K24" s="10"/>
      <c r="L24" s="10"/>
      <c r="M24" s="10"/>
      <c r="N24" s="10" t="str">
        <f t="shared" si="0"/>
        <v/>
      </c>
      <c r="O24" s="11"/>
    </row>
    <row r="25" s="2" customFormat="1" ht="20.1" customHeight="1" spans="1:15">
      <c r="A25" s="7"/>
      <c r="B25" s="7"/>
      <c r="C25" s="97"/>
      <c r="D25" s="8"/>
      <c r="E25" s="9"/>
      <c r="F25" s="7"/>
      <c r="G25" s="7"/>
      <c r="H25" s="7"/>
      <c r="I25" s="10"/>
      <c r="J25" s="10"/>
      <c r="K25" s="10"/>
      <c r="L25" s="10"/>
      <c r="M25" s="10"/>
      <c r="N25" s="10"/>
      <c r="O25" s="11"/>
    </row>
    <row r="26" s="2" customFormat="1" ht="20.1" customHeight="1" spans="1:15">
      <c r="A26" s="13" t="s">
        <v>117</v>
      </c>
      <c r="B26" s="99"/>
      <c r="C26" s="99"/>
      <c r="D26" s="14"/>
      <c r="E26" s="9"/>
      <c r="F26" s="7"/>
      <c r="G26" s="7"/>
      <c r="H26" s="7"/>
      <c r="I26" s="10"/>
      <c r="J26" s="10">
        <f>SUM(J6:J25)</f>
        <v>0</v>
      </c>
      <c r="K26" s="10">
        <f>SUM(K6:K25)</f>
        <v>0</v>
      </c>
      <c r="L26" s="10">
        <f>SUM(L6:L25)</f>
        <v>0</v>
      </c>
      <c r="M26" s="10">
        <f>SUM(M6:M25)</f>
        <v>0</v>
      </c>
      <c r="N26" s="10" t="str">
        <f>IF(K26=0,"",(M26-K26)/K26*100)</f>
        <v/>
      </c>
      <c r="O26" s="11"/>
    </row>
    <row r="27" s="2" customFormat="1" customHeight="1" spans="1:1">
      <c r="A27" s="15">
        <f>电子设备!A26</f>
        <v>0</v>
      </c>
    </row>
    <row r="28" s="2" customFormat="1" customHeight="1" spans="1:1">
      <c r="A28" s="15" t="e">
        <f>CONCATENATE(#REF!,#REF!,#REF!,#REF!,#REF!,#REF!,#REF!)</f>
        <v>#REF!</v>
      </c>
    </row>
  </sheetData>
  <mergeCells count="16">
    <mergeCell ref="A1:O1"/>
    <mergeCell ref="A2:O2"/>
    <mergeCell ref="J4:K4"/>
    <mergeCell ref="L4:M4"/>
    <mergeCell ref="A26:D26"/>
    <mergeCell ref="A4:A5"/>
    <mergeCell ref="B4:B5"/>
    <mergeCell ref="C4:C5"/>
    <mergeCell ref="D4:D5"/>
    <mergeCell ref="E4:E5"/>
    <mergeCell ref="F4:F5"/>
    <mergeCell ref="G4:G5"/>
    <mergeCell ref="H4:H5"/>
    <mergeCell ref="I4:I5"/>
    <mergeCell ref="N4:N5"/>
    <mergeCell ref="O4:O5"/>
  </mergeCells>
  <printOptions horizontalCentered="1"/>
  <pageMargins left="0.62992125984252" right="0.62992125984252" top="0.708661417322835" bottom="0.590551181102362" header="1.02362204724409" footer="0.511811023622047"/>
  <pageSetup paperSize="9" scale="82"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26"/>
  <sheetViews>
    <sheetView view="pageBreakPreview" zoomScaleNormal="85" topLeftCell="A2" workbookViewId="0">
      <selection activeCell="T16" sqref="T16"/>
    </sheetView>
  </sheetViews>
  <sheetFormatPr defaultColWidth="9" defaultRowHeight="15.75" customHeight="1"/>
  <cols>
    <col min="1" max="1" width="7.875" style="4" customWidth="1"/>
    <col min="2" max="2" width="30.375" style="4" customWidth="1"/>
    <col min="3" max="5" width="25.625" style="4" customWidth="1"/>
    <col min="6" max="6" width="11" style="4" customWidth="1"/>
    <col min="7" max="16384" width="9" style="4"/>
  </cols>
  <sheetData>
    <row r="1" ht="15.5" spans="1:6">
      <c r="A1" s="113" t="s">
        <v>590</v>
      </c>
      <c r="B1" s="114" t="s">
        <v>591</v>
      </c>
      <c r="C1" s="115"/>
      <c r="D1" s="115"/>
      <c r="E1" s="115"/>
      <c r="F1" s="115"/>
    </row>
    <row r="2" s="1" customFormat="1" ht="24.95" customHeight="1" spans="1:6">
      <c r="A2" s="5" t="s">
        <v>592</v>
      </c>
      <c r="B2" s="5"/>
      <c r="C2" s="5"/>
      <c r="D2" s="5"/>
      <c r="E2" s="5"/>
      <c r="F2" s="5"/>
    </row>
    <row r="3" s="2" customFormat="1" ht="20.1" customHeight="1" spans="1:6">
      <c r="A3" s="3" t="e">
        <f>CONCATENATE(#REF!,#REF!,#REF!,#REF!,#REF!,#REF!,#REF!)</f>
        <v>#REF!</v>
      </c>
      <c r="B3" s="3"/>
      <c r="C3" s="3"/>
      <c r="D3" s="3"/>
      <c r="E3" s="3"/>
      <c r="F3" s="3"/>
    </row>
    <row r="4" s="2" customFormat="1" ht="20.1" customHeight="1" spans="1:6">
      <c r="A4" s="2" t="e">
        <f>#REF!&amp;#REF!</f>
        <v>#REF!</v>
      </c>
      <c r="F4" s="6" t="s">
        <v>1</v>
      </c>
    </row>
    <row r="5" s="3" customFormat="1" ht="24.95" customHeight="1" spans="1:6">
      <c r="A5" s="45" t="s">
        <v>89</v>
      </c>
      <c r="B5" s="45" t="s">
        <v>90</v>
      </c>
      <c r="C5" s="45" t="s">
        <v>91</v>
      </c>
      <c r="D5" s="45" t="s">
        <v>92</v>
      </c>
      <c r="E5" s="45" t="s">
        <v>93</v>
      </c>
      <c r="F5" s="45" t="s">
        <v>116</v>
      </c>
    </row>
    <row r="6" s="2" customFormat="1" ht="20.1" customHeight="1" spans="1:6">
      <c r="A6" s="45" t="s">
        <v>593</v>
      </c>
      <c r="B6" s="68" t="s">
        <v>594</v>
      </c>
      <c r="C6" s="10">
        <f>'在建（土建）'!I25</f>
        <v>0</v>
      </c>
      <c r="D6" s="10">
        <f>'在建（土建）'!J25</f>
        <v>0</v>
      </c>
      <c r="E6" s="10">
        <f>D6-C6</f>
        <v>0</v>
      </c>
      <c r="F6" s="10" t="str">
        <f>IF(C6=0,"",E6/C6*100)</f>
        <v/>
      </c>
    </row>
    <row r="7" s="2" customFormat="1" ht="20.1" customHeight="1" spans="1:6">
      <c r="A7" s="45" t="s">
        <v>595</v>
      </c>
      <c r="B7" s="68" t="s">
        <v>596</v>
      </c>
      <c r="C7" s="10">
        <f>'在建（设备）'!K26</f>
        <v>0</v>
      </c>
      <c r="D7" s="10">
        <f>'在建（设备）'!O26</f>
        <v>0</v>
      </c>
      <c r="E7" s="10">
        <f>D7-C7</f>
        <v>0</v>
      </c>
      <c r="F7" s="10" t="str">
        <f>IF(C7=0,"",E7/C7*100)</f>
        <v/>
      </c>
    </row>
    <row r="8" s="2" customFormat="1" ht="20.1" customHeight="1" spans="1:6">
      <c r="A8" s="45"/>
      <c r="B8" s="116"/>
      <c r="C8" s="10"/>
      <c r="D8" s="10"/>
      <c r="E8" s="10"/>
      <c r="F8" s="10"/>
    </row>
    <row r="9" s="2" customFormat="1" ht="20.1" customHeight="1" spans="1:6">
      <c r="A9" s="45"/>
      <c r="B9" s="116"/>
      <c r="C9" s="10"/>
      <c r="D9" s="10"/>
      <c r="E9" s="10"/>
      <c r="F9" s="10"/>
    </row>
    <row r="10" s="2" customFormat="1" ht="20.1" customHeight="1" spans="1:6">
      <c r="A10" s="45"/>
      <c r="B10" s="116"/>
      <c r="C10" s="10"/>
      <c r="D10" s="10"/>
      <c r="E10" s="10"/>
      <c r="F10" s="10"/>
    </row>
    <row r="11" s="2" customFormat="1" ht="20.1" customHeight="1" spans="1:6">
      <c r="A11" s="45"/>
      <c r="B11" s="116"/>
      <c r="C11" s="10"/>
      <c r="D11" s="10"/>
      <c r="E11" s="10"/>
      <c r="F11" s="10"/>
    </row>
    <row r="12" s="2" customFormat="1" ht="20.1" customHeight="1" spans="1:6">
      <c r="A12" s="45"/>
      <c r="B12" s="116"/>
      <c r="C12" s="10"/>
      <c r="D12" s="10"/>
      <c r="E12" s="10"/>
      <c r="F12" s="10"/>
    </row>
    <row r="13" s="2" customFormat="1" ht="20.1" customHeight="1" spans="1:6">
      <c r="A13" s="45"/>
      <c r="B13" s="116"/>
      <c r="C13" s="10"/>
      <c r="D13" s="10"/>
      <c r="E13" s="10"/>
      <c r="F13" s="10"/>
    </row>
    <row r="14" s="2" customFormat="1" ht="20.1" customHeight="1" spans="1:6">
      <c r="A14" s="45"/>
      <c r="B14" s="116"/>
      <c r="C14" s="10"/>
      <c r="D14" s="10"/>
      <c r="E14" s="10"/>
      <c r="F14" s="10"/>
    </row>
    <row r="15" s="2" customFormat="1" ht="20.1" customHeight="1" spans="1:9">
      <c r="A15" s="45"/>
      <c r="B15" s="116"/>
      <c r="C15" s="10"/>
      <c r="D15" s="10"/>
      <c r="E15" s="10"/>
      <c r="F15" s="10"/>
      <c r="I15" s="11"/>
    </row>
    <row r="16" s="2" customFormat="1" ht="20.1" customHeight="1" spans="1:6">
      <c r="A16" s="45"/>
      <c r="B16" s="116"/>
      <c r="C16" s="10"/>
      <c r="D16" s="10"/>
      <c r="E16" s="10"/>
      <c r="F16" s="10"/>
    </row>
    <row r="17" s="2" customFormat="1" ht="20.1" customHeight="1" spans="1:6">
      <c r="A17" s="45"/>
      <c r="B17" s="117"/>
      <c r="C17" s="10"/>
      <c r="D17" s="10"/>
      <c r="E17" s="10"/>
      <c r="F17" s="10"/>
    </row>
    <row r="18" s="2" customFormat="1" ht="20.1" customHeight="1" spans="1:6">
      <c r="A18" s="45"/>
      <c r="B18" s="116"/>
      <c r="C18" s="10"/>
      <c r="D18" s="10"/>
      <c r="E18" s="10"/>
      <c r="F18" s="10"/>
    </row>
    <row r="19" s="2" customFormat="1" ht="20.1" customHeight="1" spans="1:6">
      <c r="A19" s="45"/>
      <c r="B19" s="117"/>
      <c r="C19" s="10"/>
      <c r="D19" s="10"/>
      <c r="E19" s="12"/>
      <c r="F19" s="10"/>
    </row>
    <row r="20" s="2" customFormat="1" ht="20.1" customHeight="1" spans="1:6">
      <c r="A20" s="45"/>
      <c r="B20" s="116"/>
      <c r="C20" s="10"/>
      <c r="D20" s="10"/>
      <c r="E20" s="10"/>
      <c r="F20" s="10"/>
    </row>
    <row r="21" s="2" customFormat="1" ht="20.1" customHeight="1" spans="1:6">
      <c r="A21" s="45"/>
      <c r="B21" s="117"/>
      <c r="C21" s="10"/>
      <c r="D21" s="10"/>
      <c r="E21" s="10"/>
      <c r="F21" s="10"/>
    </row>
    <row r="22" s="2" customFormat="1" ht="20.1" customHeight="1" spans="1:6">
      <c r="A22" s="45" t="s">
        <v>597</v>
      </c>
      <c r="B22" s="45" t="s">
        <v>598</v>
      </c>
      <c r="C22" s="10">
        <f>SUM(C6:C21)</f>
        <v>0</v>
      </c>
      <c r="D22" s="10">
        <f>SUM(D6:D21)</f>
        <v>0</v>
      </c>
      <c r="E22" s="10">
        <f>SUM(E6:E21)</f>
        <v>0</v>
      </c>
      <c r="F22" s="10" t="str">
        <f>IF(C22=0,"",E22/C22*100)</f>
        <v/>
      </c>
    </row>
    <row r="23" s="2" customFormat="1" ht="20.1" customHeight="1" spans="1:6">
      <c r="A23" s="45" t="s">
        <v>597</v>
      </c>
      <c r="B23" s="45" t="s">
        <v>599</v>
      </c>
      <c r="C23" s="10"/>
      <c r="D23" s="10"/>
      <c r="E23" s="10"/>
      <c r="F23" s="10" t="str">
        <f>IF(C23=0,"",E23/C23*100)</f>
        <v/>
      </c>
    </row>
    <row r="24" s="2" customFormat="1" ht="20.1" customHeight="1" spans="1:6">
      <c r="A24" s="45" t="s">
        <v>597</v>
      </c>
      <c r="B24" s="45" t="s">
        <v>600</v>
      </c>
      <c r="C24" s="10">
        <f>C22-C23</f>
        <v>0</v>
      </c>
      <c r="D24" s="10">
        <f>D22-D23</f>
        <v>0</v>
      </c>
      <c r="E24" s="10">
        <f>E22-E23</f>
        <v>0</v>
      </c>
      <c r="F24" s="10" t="str">
        <f>IF(C24=0,"",E24/C24*100)</f>
        <v/>
      </c>
    </row>
    <row r="25" s="2" customFormat="1" customHeight="1" spans="1:1">
      <c r="A25" s="15">
        <f>土地!A27</f>
        <v>0</v>
      </c>
    </row>
    <row r="26" s="2" customFormat="1" customHeight="1" spans="1:1">
      <c r="A26" s="15" t="e">
        <f>CONCATENATE(#REF!,#REF!,#REF!,#REF!,#REF!,#REF!,#REF!)</f>
        <v>#REF!</v>
      </c>
    </row>
  </sheetData>
  <mergeCells count="2">
    <mergeCell ref="A2:F2"/>
    <mergeCell ref="A3:F3"/>
  </mergeCells>
  <hyperlinks>
    <hyperlink ref="A1" location="索引目录!C25" display="返回索引页"/>
    <hyperlink ref="B6" location="'在建（土建）'!B1" display="在建工程-土建工程"/>
    <hyperlink ref="B7" location="'在建（设备）'!B1" display="在建工程-设备安装工程"/>
    <hyperlink ref="B1" location="固定资产汇总!B20" display="返回"/>
  </hyperlinks>
  <printOptions horizontalCentered="1"/>
  <pageMargins left="0.62992125984252" right="0.62992125984252" top="0.708661417322835" bottom="0.590551181102362" header="1.02362204724409" footer="0.511811023622047"/>
  <pageSetup paperSize="9" scale="9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V33"/>
  <sheetViews>
    <sheetView view="pageBreakPreview" zoomScaleNormal="100" workbookViewId="0">
      <selection activeCell="L45" sqref="L45"/>
    </sheetView>
  </sheetViews>
  <sheetFormatPr defaultColWidth="9" defaultRowHeight="15.75" customHeight="1"/>
  <cols>
    <col min="1" max="1" width="5.375" style="4" customWidth="1"/>
    <col min="2" max="2" width="16.5" style="4" customWidth="1"/>
    <col min="3" max="3" width="14.875" style="4" customWidth="1"/>
    <col min="4" max="4" width="6.5" style="4" customWidth="1"/>
    <col min="5" max="5" width="13" style="4" customWidth="1"/>
    <col min="6" max="6" width="13.625" style="4" customWidth="1"/>
    <col min="7" max="8" width="17.125" style="4" customWidth="1"/>
    <col min="9" max="9" width="9.625" style="4" customWidth="1"/>
    <col min="10" max="10" width="22.875" style="4" customWidth="1"/>
    <col min="11" max="16384" width="9" style="4"/>
  </cols>
  <sheetData>
    <row r="1" s="1" customFormat="1" ht="24.95" customHeight="1" spans="1:10">
      <c r="A1" s="5" t="s">
        <v>121</v>
      </c>
      <c r="B1" s="5"/>
      <c r="C1" s="5"/>
      <c r="D1" s="5"/>
      <c r="E1" s="5"/>
      <c r="F1" s="5"/>
      <c r="G1" s="5"/>
      <c r="H1" s="5"/>
      <c r="I1" s="5"/>
      <c r="J1" s="5"/>
    </row>
    <row r="2" s="2" customFormat="1" ht="20.1" customHeight="1" spans="1:10">
      <c r="A2" s="3" t="e">
        <f>CONCATENATE(#REF!,#REF!,#REF!,#REF!,#REF!,#REF!,#REF!)</f>
        <v>#REF!</v>
      </c>
      <c r="B2" s="3"/>
      <c r="C2" s="3"/>
      <c r="D2" s="3"/>
      <c r="E2" s="3"/>
      <c r="F2" s="3"/>
      <c r="G2" s="3"/>
      <c r="H2" s="3"/>
      <c r="I2" s="3"/>
      <c r="J2" s="3"/>
    </row>
    <row r="3" s="2" customFormat="1" ht="20.1" customHeight="1" spans="1:10">
      <c r="A3" s="2" t="e">
        <f>#REF!&amp;#REF!</f>
        <v>#REF!</v>
      </c>
      <c r="J3" s="6" t="s">
        <v>1</v>
      </c>
    </row>
    <row r="4" s="3" customFormat="1" ht="20.1" customHeight="1" spans="1:22">
      <c r="A4" s="7" t="s">
        <v>3</v>
      </c>
      <c r="B4" s="7" t="s">
        <v>122</v>
      </c>
      <c r="C4" s="7" t="s">
        <v>123</v>
      </c>
      <c r="D4" s="7" t="s">
        <v>113</v>
      </c>
      <c r="E4" s="7" t="s">
        <v>114</v>
      </c>
      <c r="F4" s="7" t="s">
        <v>115</v>
      </c>
      <c r="G4" s="7" t="s">
        <v>91</v>
      </c>
      <c r="H4" s="7" t="s">
        <v>92</v>
      </c>
      <c r="I4" s="7" t="s">
        <v>116</v>
      </c>
      <c r="J4" s="7" t="s">
        <v>6</v>
      </c>
      <c r="K4" s="2"/>
      <c r="L4" s="2"/>
      <c r="M4" s="2"/>
      <c r="N4" s="2"/>
      <c r="O4" s="2"/>
      <c r="P4" s="2"/>
      <c r="Q4" s="2"/>
      <c r="R4" s="2"/>
      <c r="S4" s="2"/>
      <c r="T4" s="2"/>
      <c r="U4" s="2"/>
      <c r="V4" s="2"/>
    </row>
    <row r="5" s="11" customFormat="1" ht="20.1" customHeight="1" spans="1:22">
      <c r="A5" s="7"/>
      <c r="B5" s="8"/>
      <c r="C5" s="8"/>
      <c r="D5" s="7"/>
      <c r="E5" s="10"/>
      <c r="F5" s="7"/>
      <c r="G5" s="10"/>
      <c r="H5" s="10"/>
      <c r="I5" s="10" t="str">
        <f>IF(G5=0,"",(H5-G5)/G5*100)</f>
        <v/>
      </c>
      <c r="K5" s="2"/>
      <c r="L5" s="2"/>
      <c r="M5" s="2"/>
      <c r="N5" s="2"/>
      <c r="O5" s="2"/>
      <c r="P5" s="2"/>
      <c r="Q5" s="2"/>
      <c r="R5" s="2"/>
      <c r="S5" s="2"/>
      <c r="T5" s="2"/>
      <c r="U5" s="2"/>
      <c r="V5" s="2"/>
    </row>
    <row r="6" s="11" customFormat="1" ht="20.1" customHeight="1" spans="1:22">
      <c r="A6" s="7"/>
      <c r="B6" s="8"/>
      <c r="C6" s="8"/>
      <c r="D6" s="7"/>
      <c r="E6" s="10"/>
      <c r="F6" s="7"/>
      <c r="G6" s="10"/>
      <c r="H6" s="10"/>
      <c r="I6" s="10" t="str">
        <f t="shared" ref="I6:I17" si="0">IF(G6=0,"",(H6-G6)/G6*100)</f>
        <v/>
      </c>
      <c r="K6" s="2"/>
      <c r="L6" s="2"/>
      <c r="M6" s="2"/>
      <c r="N6" s="2"/>
      <c r="O6" s="2"/>
      <c r="P6" s="2"/>
      <c r="Q6" s="2"/>
      <c r="R6" s="2"/>
      <c r="S6" s="2"/>
      <c r="T6" s="2"/>
      <c r="U6" s="2"/>
      <c r="V6" s="2"/>
    </row>
    <row r="7" s="11" customFormat="1" ht="20.1" customHeight="1" spans="1:22">
      <c r="A7" s="7"/>
      <c r="B7" s="8"/>
      <c r="C7" s="8"/>
      <c r="D7" s="7"/>
      <c r="E7" s="10"/>
      <c r="F7" s="7"/>
      <c r="G7" s="10"/>
      <c r="H7" s="10"/>
      <c r="I7" s="10" t="str">
        <f t="shared" si="0"/>
        <v/>
      </c>
      <c r="K7" s="2"/>
      <c r="L7" s="2"/>
      <c r="M7" s="2"/>
      <c r="N7" s="2"/>
      <c r="O7" s="2"/>
      <c r="P7" s="2"/>
      <c r="Q7" s="2"/>
      <c r="R7" s="2"/>
      <c r="S7" s="2"/>
      <c r="T7" s="2"/>
      <c r="U7" s="2"/>
      <c r="V7" s="2"/>
    </row>
    <row r="8" s="11" customFormat="1" ht="20.1" customHeight="1" spans="1:22">
      <c r="A8" s="7"/>
      <c r="B8" s="8"/>
      <c r="C8" s="8"/>
      <c r="D8" s="7"/>
      <c r="E8" s="10"/>
      <c r="F8" s="7"/>
      <c r="G8" s="10"/>
      <c r="H8" s="10"/>
      <c r="I8" s="10" t="str">
        <f t="shared" si="0"/>
        <v/>
      </c>
      <c r="K8" s="2"/>
      <c r="L8" s="2"/>
      <c r="M8" s="2"/>
      <c r="N8" s="2"/>
      <c r="O8" s="2"/>
      <c r="P8" s="2"/>
      <c r="Q8" s="2"/>
      <c r="R8" s="2"/>
      <c r="S8" s="2"/>
      <c r="T8" s="2"/>
      <c r="U8" s="2"/>
      <c r="V8" s="2"/>
    </row>
    <row r="9" s="11" customFormat="1" ht="20.1" customHeight="1" spans="1:22">
      <c r="A9" s="7"/>
      <c r="B9" s="8"/>
      <c r="C9" s="8"/>
      <c r="D9" s="7"/>
      <c r="E9" s="10"/>
      <c r="F9" s="7"/>
      <c r="G9" s="10"/>
      <c r="H9" s="10"/>
      <c r="I9" s="10" t="str">
        <f t="shared" si="0"/>
        <v/>
      </c>
      <c r="K9" s="2"/>
      <c r="L9" s="2"/>
      <c r="M9" s="2"/>
      <c r="N9" s="2"/>
      <c r="O9" s="2"/>
      <c r="P9" s="2"/>
      <c r="Q9" s="2"/>
      <c r="R9" s="2"/>
      <c r="S9" s="2"/>
      <c r="T9" s="2"/>
      <c r="U9" s="2"/>
      <c r="V9" s="2"/>
    </row>
    <row r="10" s="2" customFormat="1" ht="20.1" customHeight="1" spans="1:10">
      <c r="A10" s="7"/>
      <c r="B10" s="8"/>
      <c r="C10" s="8"/>
      <c r="D10" s="7"/>
      <c r="E10" s="10"/>
      <c r="F10" s="7"/>
      <c r="G10" s="10"/>
      <c r="H10" s="10"/>
      <c r="I10" s="10" t="str">
        <f t="shared" si="0"/>
        <v/>
      </c>
      <c r="J10" s="11"/>
    </row>
    <row r="11" s="2" customFormat="1" ht="20.1" customHeight="1" spans="1:10">
      <c r="A11" s="7"/>
      <c r="B11" s="8"/>
      <c r="C11" s="8"/>
      <c r="D11" s="7"/>
      <c r="E11" s="10"/>
      <c r="F11" s="7"/>
      <c r="G11" s="10"/>
      <c r="H11" s="10"/>
      <c r="I11" s="10" t="str">
        <f t="shared" si="0"/>
        <v/>
      </c>
      <c r="J11" s="11"/>
    </row>
    <row r="12" s="2" customFormat="1" ht="20.1" customHeight="1" spans="1:10">
      <c r="A12" s="7"/>
      <c r="B12" s="8"/>
      <c r="C12" s="8"/>
      <c r="D12" s="7"/>
      <c r="E12" s="10"/>
      <c r="F12" s="7"/>
      <c r="G12" s="10"/>
      <c r="H12" s="10"/>
      <c r="I12" s="10" t="str">
        <f t="shared" si="0"/>
        <v/>
      </c>
      <c r="J12" s="11"/>
    </row>
    <row r="13" s="2" customFormat="1" ht="20.1" customHeight="1" spans="1:10">
      <c r="A13" s="7"/>
      <c r="B13" s="8"/>
      <c r="C13" s="8"/>
      <c r="D13" s="7"/>
      <c r="E13" s="10"/>
      <c r="F13" s="7"/>
      <c r="G13" s="10"/>
      <c r="H13" s="10"/>
      <c r="I13" s="10" t="str">
        <f t="shared" ref="I13:I14" si="1">IF(G13=0,"",(H13-G13)/G13*100)</f>
        <v/>
      </c>
      <c r="J13" s="11"/>
    </row>
    <row r="14" s="2" customFormat="1" ht="20.1" customHeight="1" spans="1:10">
      <c r="A14" s="7"/>
      <c r="B14" s="8"/>
      <c r="C14" s="8"/>
      <c r="D14" s="7"/>
      <c r="E14" s="10"/>
      <c r="F14" s="7"/>
      <c r="G14" s="10"/>
      <c r="H14" s="10"/>
      <c r="I14" s="10" t="str">
        <f t="shared" si="1"/>
        <v/>
      </c>
      <c r="J14" s="11"/>
    </row>
    <row r="15" s="2" customFormat="1" ht="20.1" customHeight="1" spans="1:10">
      <c r="A15" s="7"/>
      <c r="B15" s="8"/>
      <c r="C15" s="8"/>
      <c r="D15" s="7"/>
      <c r="E15" s="10"/>
      <c r="F15" s="7"/>
      <c r="G15" s="10"/>
      <c r="H15" s="10"/>
      <c r="I15" s="10" t="str">
        <f t="shared" si="0"/>
        <v/>
      </c>
      <c r="J15" s="11"/>
    </row>
    <row r="16" s="2" customFormat="1" ht="20.1" customHeight="1" spans="1:10">
      <c r="A16" s="7"/>
      <c r="B16" s="8"/>
      <c r="C16" s="8"/>
      <c r="D16" s="7"/>
      <c r="E16" s="10"/>
      <c r="F16" s="7"/>
      <c r="G16" s="10"/>
      <c r="H16" s="10"/>
      <c r="I16" s="72" t="str">
        <f t="shared" si="0"/>
        <v/>
      </c>
      <c r="J16" s="11"/>
    </row>
    <row r="17" s="2" customFormat="1" ht="20.1" customHeight="1" spans="1:10">
      <c r="A17" s="7"/>
      <c r="B17" s="8"/>
      <c r="C17" s="8"/>
      <c r="D17" s="7"/>
      <c r="E17" s="10"/>
      <c r="F17" s="7"/>
      <c r="G17" s="10"/>
      <c r="H17" s="12"/>
      <c r="I17" s="10" t="str">
        <f t="shared" si="0"/>
        <v/>
      </c>
      <c r="J17" s="222"/>
    </row>
    <row r="18" s="2" customFormat="1" ht="20.1" customHeight="1" spans="1:10">
      <c r="A18" s="7"/>
      <c r="B18" s="8"/>
      <c r="C18" s="8"/>
      <c r="D18" s="7"/>
      <c r="E18" s="10"/>
      <c r="F18" s="7"/>
      <c r="G18" s="10"/>
      <c r="H18" s="10"/>
      <c r="I18" s="47"/>
      <c r="J18" s="11"/>
    </row>
    <row r="19" s="2" customFormat="1" ht="20.1" customHeight="1" spans="1:10">
      <c r="A19" s="7"/>
      <c r="B19" s="8"/>
      <c r="C19" s="8"/>
      <c r="D19" s="7"/>
      <c r="E19" s="10"/>
      <c r="F19" s="7"/>
      <c r="G19" s="10"/>
      <c r="H19" s="10"/>
      <c r="I19" s="10" t="str">
        <f t="shared" ref="I19:I23" si="2">IF(G19=0,"",(H19-G19)/G19*100)</f>
        <v/>
      </c>
      <c r="J19" s="11"/>
    </row>
    <row r="20" s="2" customFormat="1" ht="20.1" customHeight="1" spans="1:10">
      <c r="A20" s="7"/>
      <c r="B20" s="8"/>
      <c r="C20" s="8"/>
      <c r="D20" s="7"/>
      <c r="E20" s="10"/>
      <c r="F20" s="7"/>
      <c r="G20" s="10"/>
      <c r="H20" s="10"/>
      <c r="I20" s="10" t="str">
        <f t="shared" si="2"/>
        <v/>
      </c>
      <c r="J20" s="11"/>
    </row>
    <row r="21" s="2" customFormat="1" ht="20.1" customHeight="1" spans="1:10">
      <c r="A21" s="7"/>
      <c r="B21" s="8"/>
      <c r="C21" s="8"/>
      <c r="D21" s="7"/>
      <c r="E21" s="12"/>
      <c r="F21" s="7"/>
      <c r="G21" s="10"/>
      <c r="H21" s="10"/>
      <c r="I21" s="10" t="str">
        <f t="shared" si="2"/>
        <v/>
      </c>
      <c r="J21" s="11"/>
    </row>
    <row r="22" s="2" customFormat="1" ht="20.1" customHeight="1" spans="1:10">
      <c r="A22" s="7"/>
      <c r="B22" s="8"/>
      <c r="C22" s="8"/>
      <c r="D22" s="7"/>
      <c r="E22" s="10"/>
      <c r="F22" s="7"/>
      <c r="G22" s="10"/>
      <c r="H22" s="10"/>
      <c r="I22" s="10" t="str">
        <f t="shared" si="2"/>
        <v/>
      </c>
      <c r="J22" s="11"/>
    </row>
    <row r="23" s="2" customFormat="1" ht="20.1" customHeight="1" spans="1:10">
      <c r="A23" s="7" t="s">
        <v>117</v>
      </c>
      <c r="B23" s="7"/>
      <c r="C23" s="11"/>
      <c r="D23" s="11"/>
      <c r="E23" s="10"/>
      <c r="F23" s="11"/>
      <c r="G23" s="10">
        <f>SUM(G5:G22)</f>
        <v>0</v>
      </c>
      <c r="H23" s="10">
        <f>SUM(H5:H22)</f>
        <v>0</v>
      </c>
      <c r="I23" s="10" t="str">
        <f t="shared" si="2"/>
        <v/>
      </c>
      <c r="J23" s="11"/>
    </row>
    <row r="24" s="2" customFormat="1" ht="20.1" customHeight="1" spans="1:1">
      <c r="A24" s="15" t="e">
        <f>银行存款!A23</f>
        <v>#REF!</v>
      </c>
    </row>
    <row r="25" s="2" customFormat="1" ht="20.1" customHeight="1" spans="1:1">
      <c r="A25" s="15" t="e">
        <f>CONCATENATE(#REF!,#REF!,#REF!,#REF!,#REF!,#REF!,#REF!)</f>
        <v>#REF!</v>
      </c>
    </row>
    <row r="26" ht="20.1" customHeight="1"/>
    <row r="27" ht="20.1" customHeight="1"/>
    <row r="28" ht="20.1" customHeight="1"/>
    <row r="29" ht="20.1" customHeight="1"/>
    <row r="30" ht="20.1" customHeight="1"/>
    <row r="31" ht="20.1" customHeight="1"/>
    <row r="32" ht="20.1" customHeight="1"/>
    <row r="33" ht="20.1" customHeight="1"/>
  </sheetData>
  <mergeCells count="3">
    <mergeCell ref="A1:J1"/>
    <mergeCell ref="A2:J2"/>
    <mergeCell ref="A23:B23"/>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9">
    <pageSetUpPr fitToPage="1"/>
  </sheetPr>
  <dimension ref="A1:L27"/>
  <sheetViews>
    <sheetView view="pageBreakPreview" zoomScaleNormal="100" workbookViewId="0">
      <selection activeCell="T16" sqref="T16"/>
    </sheetView>
  </sheetViews>
  <sheetFormatPr defaultColWidth="9" defaultRowHeight="15.75" customHeight="1"/>
  <cols>
    <col min="1" max="1" width="5.375" style="4" customWidth="1"/>
    <col min="2" max="2" width="19.125" style="4" customWidth="1"/>
    <col min="3" max="3" width="10.875" style="4" customWidth="1"/>
    <col min="4" max="4" width="11.625" style="4" customWidth="1"/>
    <col min="5" max="5" width="11.125" style="4" customWidth="1"/>
    <col min="6" max="6" width="10.625" style="4" customWidth="1"/>
    <col min="7" max="8" width="11" style="4" customWidth="1"/>
    <col min="9" max="10" width="13.5" style="4" customWidth="1"/>
    <col min="11" max="11" width="7.625" style="4" customWidth="1"/>
    <col min="12" max="12" width="13" style="4" customWidth="1"/>
    <col min="13" max="16384" width="9" style="4"/>
  </cols>
  <sheetData>
    <row r="1" s="1" customFormat="1" ht="24.95" customHeight="1" spans="1:12">
      <c r="A1" s="5" t="s">
        <v>601</v>
      </c>
      <c r="B1" s="5"/>
      <c r="C1" s="5"/>
      <c r="D1" s="5"/>
      <c r="E1" s="5"/>
      <c r="F1" s="5"/>
      <c r="G1" s="5"/>
      <c r="H1" s="5"/>
      <c r="I1" s="5"/>
      <c r="J1" s="5"/>
      <c r="K1" s="5"/>
      <c r="L1" s="5"/>
    </row>
    <row r="2" s="2" customFormat="1" ht="20.1" customHeight="1" spans="1:12">
      <c r="A2" s="3" t="e">
        <f>CONCATENATE(#REF!,#REF!,#REF!,#REF!,#REF!,#REF!,#REF!)</f>
        <v>#REF!</v>
      </c>
      <c r="B2" s="3"/>
      <c r="C2" s="3"/>
      <c r="D2" s="3"/>
      <c r="E2" s="3"/>
      <c r="F2" s="3"/>
      <c r="G2" s="3"/>
      <c r="H2" s="3"/>
      <c r="I2" s="3"/>
      <c r="J2" s="3"/>
      <c r="K2" s="3"/>
      <c r="L2" s="3"/>
    </row>
    <row r="3" s="2" customFormat="1" ht="20.1" customHeight="1" spans="1:12">
      <c r="A3" s="2" t="e">
        <f>#REF!&amp;#REF!</f>
        <v>#REF!</v>
      </c>
      <c r="L3" s="6" t="s">
        <v>1</v>
      </c>
    </row>
    <row r="4" s="3" customFormat="1" ht="24.95" customHeight="1" spans="1:12">
      <c r="A4" s="7" t="s">
        <v>3</v>
      </c>
      <c r="B4" s="7" t="s">
        <v>232</v>
      </c>
      <c r="C4" s="7" t="s">
        <v>238</v>
      </c>
      <c r="D4" s="7" t="s">
        <v>602</v>
      </c>
      <c r="E4" s="7" t="s">
        <v>603</v>
      </c>
      <c r="F4" s="7" t="s">
        <v>604</v>
      </c>
      <c r="G4" s="7" t="s">
        <v>605</v>
      </c>
      <c r="H4" s="7" t="s">
        <v>606</v>
      </c>
      <c r="I4" s="7" t="s">
        <v>91</v>
      </c>
      <c r="J4" s="7" t="s">
        <v>92</v>
      </c>
      <c r="K4" s="7" t="s">
        <v>116</v>
      </c>
      <c r="L4" s="7" t="s">
        <v>6</v>
      </c>
    </row>
    <row r="5" s="2" customFormat="1" ht="20.1" customHeight="1" spans="1:12">
      <c r="A5" s="7"/>
      <c r="B5" s="8"/>
      <c r="C5" s="8"/>
      <c r="D5" s="8"/>
      <c r="E5" s="9"/>
      <c r="F5" s="9"/>
      <c r="G5" s="7"/>
      <c r="H5" s="7"/>
      <c r="I5" s="10"/>
      <c r="J5" s="10"/>
      <c r="K5" s="10" t="str">
        <f t="shared" ref="K5:K25" si="0">IF(I5=0,"",(J5-I5)/I5*100)</f>
        <v/>
      </c>
      <c r="L5" s="11"/>
    </row>
    <row r="6" s="2" customFormat="1" ht="20.1" customHeight="1" spans="1:12">
      <c r="A6" s="7"/>
      <c r="B6" s="8"/>
      <c r="C6" s="8"/>
      <c r="D6" s="8"/>
      <c r="E6" s="9"/>
      <c r="F6" s="9"/>
      <c r="G6" s="7"/>
      <c r="H6" s="7"/>
      <c r="I6" s="10"/>
      <c r="J6" s="10"/>
      <c r="K6" s="10" t="str">
        <f t="shared" si="0"/>
        <v/>
      </c>
      <c r="L6" s="11"/>
    </row>
    <row r="7" s="2" customFormat="1" ht="20.1" customHeight="1" spans="1:12">
      <c r="A7" s="7"/>
      <c r="B7" s="8"/>
      <c r="C7" s="8"/>
      <c r="D7" s="8"/>
      <c r="E7" s="9"/>
      <c r="F7" s="9"/>
      <c r="G7" s="7"/>
      <c r="H7" s="7"/>
      <c r="I7" s="10"/>
      <c r="J7" s="10"/>
      <c r="K7" s="10" t="str">
        <f t="shared" si="0"/>
        <v/>
      </c>
      <c r="L7" s="11"/>
    </row>
    <row r="8" s="2" customFormat="1" ht="20.1" customHeight="1" spans="1:12">
      <c r="A8" s="7"/>
      <c r="B8" s="8"/>
      <c r="C8" s="8"/>
      <c r="D8" s="8"/>
      <c r="E8" s="9"/>
      <c r="F8" s="9"/>
      <c r="G8" s="7"/>
      <c r="H8" s="7"/>
      <c r="I8" s="10"/>
      <c r="J8" s="10"/>
      <c r="K8" s="10" t="str">
        <f t="shared" si="0"/>
        <v/>
      </c>
      <c r="L8" s="11"/>
    </row>
    <row r="9" s="2" customFormat="1" ht="20.1" customHeight="1" spans="1:12">
      <c r="A9" s="7"/>
      <c r="B9" s="8"/>
      <c r="C9" s="8"/>
      <c r="D9" s="8"/>
      <c r="E9" s="9"/>
      <c r="F9" s="9"/>
      <c r="G9" s="7"/>
      <c r="H9" s="7"/>
      <c r="I9" s="10"/>
      <c r="J9" s="10"/>
      <c r="K9" s="10" t="str">
        <f t="shared" si="0"/>
        <v/>
      </c>
      <c r="L9" s="11"/>
    </row>
    <row r="10" s="2" customFormat="1" ht="20.1" customHeight="1" spans="1:12">
      <c r="A10" s="7"/>
      <c r="B10" s="8"/>
      <c r="C10" s="8"/>
      <c r="D10" s="8"/>
      <c r="E10" s="9"/>
      <c r="F10" s="9"/>
      <c r="G10" s="7"/>
      <c r="H10" s="7"/>
      <c r="I10" s="10"/>
      <c r="J10" s="10"/>
      <c r="K10" s="10" t="str">
        <f t="shared" si="0"/>
        <v/>
      </c>
      <c r="L10" s="11"/>
    </row>
    <row r="11" s="2" customFormat="1" ht="20.1" customHeight="1" spans="1:12">
      <c r="A11" s="7"/>
      <c r="B11" s="8"/>
      <c r="C11" s="8"/>
      <c r="D11" s="8"/>
      <c r="E11" s="9"/>
      <c r="F11" s="9"/>
      <c r="G11" s="7"/>
      <c r="H11" s="7"/>
      <c r="I11" s="10"/>
      <c r="J11" s="10"/>
      <c r="K11" s="10" t="str">
        <f t="shared" si="0"/>
        <v/>
      </c>
      <c r="L11" s="11"/>
    </row>
    <row r="12" s="2" customFormat="1" ht="20.1" customHeight="1" spans="1:12">
      <c r="A12" s="7"/>
      <c r="B12" s="8"/>
      <c r="C12" s="8"/>
      <c r="D12" s="8"/>
      <c r="E12" s="9"/>
      <c r="F12" s="9"/>
      <c r="G12" s="7"/>
      <c r="H12" s="7"/>
      <c r="I12" s="10"/>
      <c r="J12" s="10"/>
      <c r="K12" s="10" t="str">
        <f t="shared" si="0"/>
        <v/>
      </c>
      <c r="L12" s="11"/>
    </row>
    <row r="13" s="2" customFormat="1" ht="20.1" customHeight="1" spans="1:12">
      <c r="A13" s="7"/>
      <c r="B13" s="8"/>
      <c r="C13" s="8"/>
      <c r="D13" s="8"/>
      <c r="E13" s="9"/>
      <c r="F13" s="9"/>
      <c r="G13" s="7"/>
      <c r="H13" s="7"/>
      <c r="I13" s="10"/>
      <c r="J13" s="10"/>
      <c r="K13" s="10" t="str">
        <f t="shared" si="0"/>
        <v/>
      </c>
      <c r="L13" s="11"/>
    </row>
    <row r="14" s="2" customFormat="1" ht="20.1" customHeight="1" spans="1:12">
      <c r="A14" s="7"/>
      <c r="B14" s="8"/>
      <c r="C14" s="8"/>
      <c r="D14" s="8"/>
      <c r="E14" s="9"/>
      <c r="F14" s="9"/>
      <c r="G14" s="7"/>
      <c r="H14" s="7"/>
      <c r="I14" s="10"/>
      <c r="J14" s="10"/>
      <c r="K14" s="10" t="str">
        <f t="shared" si="0"/>
        <v/>
      </c>
      <c r="L14" s="11"/>
    </row>
    <row r="15" s="2" customFormat="1" ht="20.1" customHeight="1" spans="1:12">
      <c r="A15" s="7"/>
      <c r="B15" s="8"/>
      <c r="C15" s="8"/>
      <c r="D15" s="8"/>
      <c r="E15" s="9"/>
      <c r="F15" s="9"/>
      <c r="G15" s="7"/>
      <c r="H15" s="7"/>
      <c r="I15" s="10"/>
      <c r="J15" s="10"/>
      <c r="K15" s="10" t="str">
        <f t="shared" si="0"/>
        <v/>
      </c>
      <c r="L15" s="11"/>
    </row>
    <row r="16" s="2" customFormat="1" ht="20.1" customHeight="1" spans="1:12">
      <c r="A16" s="7"/>
      <c r="B16" s="8"/>
      <c r="C16" s="8"/>
      <c r="D16" s="8"/>
      <c r="E16" s="9"/>
      <c r="F16" s="9"/>
      <c r="G16" s="7"/>
      <c r="H16" s="7"/>
      <c r="I16" s="72"/>
      <c r="J16" s="10"/>
      <c r="K16" s="10" t="str">
        <f t="shared" si="0"/>
        <v/>
      </c>
      <c r="L16" s="11"/>
    </row>
    <row r="17" s="2" customFormat="1" ht="20.1" customHeight="1" spans="1:12">
      <c r="A17" s="7"/>
      <c r="B17" s="8"/>
      <c r="C17" s="8"/>
      <c r="D17" s="8"/>
      <c r="E17" s="9"/>
      <c r="F17" s="9"/>
      <c r="G17" s="7"/>
      <c r="H17" s="13"/>
      <c r="I17" s="10"/>
      <c r="J17" s="42"/>
      <c r="K17" s="10" t="str">
        <f t="shared" si="0"/>
        <v/>
      </c>
      <c r="L17" s="11"/>
    </row>
    <row r="18" s="2" customFormat="1" ht="20.1" customHeight="1" spans="1:12">
      <c r="A18" s="7"/>
      <c r="B18" s="8"/>
      <c r="C18" s="8"/>
      <c r="D18" s="8"/>
      <c r="E18" s="9"/>
      <c r="F18" s="9"/>
      <c r="G18" s="7"/>
      <c r="H18" s="7"/>
      <c r="I18" s="47"/>
      <c r="J18" s="10"/>
      <c r="K18" s="10" t="str">
        <f t="shared" si="0"/>
        <v/>
      </c>
      <c r="L18" s="11"/>
    </row>
    <row r="19" s="2" customFormat="1" ht="20.1" customHeight="1" spans="1:12">
      <c r="A19" s="7"/>
      <c r="B19" s="8"/>
      <c r="C19" s="8"/>
      <c r="D19" s="8"/>
      <c r="E19" s="9"/>
      <c r="F19" s="9"/>
      <c r="G19" s="7"/>
      <c r="H19" s="7"/>
      <c r="I19" s="10"/>
      <c r="J19" s="10"/>
      <c r="K19" s="10" t="str">
        <f t="shared" si="0"/>
        <v/>
      </c>
      <c r="L19" s="11"/>
    </row>
    <row r="20" s="2" customFormat="1" ht="20.1" customHeight="1" spans="1:12">
      <c r="A20" s="7"/>
      <c r="B20" s="8"/>
      <c r="C20" s="8"/>
      <c r="D20" s="8"/>
      <c r="E20" s="9"/>
      <c r="F20" s="9"/>
      <c r="G20" s="7"/>
      <c r="H20" s="7"/>
      <c r="I20" s="10"/>
      <c r="J20" s="10"/>
      <c r="K20" s="10" t="str">
        <f t="shared" si="0"/>
        <v/>
      </c>
      <c r="L20" s="11"/>
    </row>
    <row r="21" s="2" customFormat="1" ht="20.1" customHeight="1" spans="1:12">
      <c r="A21" s="7"/>
      <c r="B21" s="8"/>
      <c r="C21" s="8"/>
      <c r="D21" s="8"/>
      <c r="E21" s="98"/>
      <c r="F21" s="9"/>
      <c r="G21" s="7"/>
      <c r="H21" s="7"/>
      <c r="I21" s="10"/>
      <c r="J21" s="10"/>
      <c r="K21" s="10" t="str">
        <f t="shared" si="0"/>
        <v/>
      </c>
      <c r="L21" s="11"/>
    </row>
    <row r="22" s="2" customFormat="1" ht="20.1" customHeight="1" spans="1:12">
      <c r="A22" s="7"/>
      <c r="B22" s="8"/>
      <c r="C22" s="8"/>
      <c r="D22" s="8"/>
      <c r="E22" s="9"/>
      <c r="F22" s="9"/>
      <c r="G22" s="7"/>
      <c r="H22" s="7"/>
      <c r="I22" s="10"/>
      <c r="J22" s="10"/>
      <c r="K22" s="10" t="str">
        <f t="shared" si="0"/>
        <v/>
      </c>
      <c r="L22" s="11"/>
    </row>
    <row r="23" s="2" customFormat="1" ht="20.1" customHeight="1" spans="1:12">
      <c r="A23" s="7"/>
      <c r="B23" s="8"/>
      <c r="C23" s="8"/>
      <c r="D23" s="8"/>
      <c r="E23" s="9"/>
      <c r="F23" s="9"/>
      <c r="G23" s="7"/>
      <c r="H23" s="7"/>
      <c r="I23" s="10"/>
      <c r="J23" s="10"/>
      <c r="K23" s="10" t="str">
        <f t="shared" si="0"/>
        <v/>
      </c>
      <c r="L23" s="11"/>
    </row>
    <row r="24" s="2" customFormat="1" ht="20.1" customHeight="1" spans="1:12">
      <c r="A24" s="7"/>
      <c r="B24" s="8"/>
      <c r="C24" s="8"/>
      <c r="D24" s="8"/>
      <c r="E24" s="9"/>
      <c r="F24" s="9"/>
      <c r="G24" s="7"/>
      <c r="H24" s="7"/>
      <c r="I24" s="10"/>
      <c r="J24" s="10"/>
      <c r="K24" s="10"/>
      <c r="L24" s="11"/>
    </row>
    <row r="25" s="2" customFormat="1" ht="20.1" customHeight="1" spans="1:12">
      <c r="A25" s="13" t="s">
        <v>117</v>
      </c>
      <c r="B25" s="14"/>
      <c r="C25" s="14"/>
      <c r="D25" s="14"/>
      <c r="E25" s="9"/>
      <c r="F25" s="9"/>
      <c r="G25" s="7"/>
      <c r="H25" s="7"/>
      <c r="I25" s="10">
        <f>SUM(I5:I24)</f>
        <v>0</v>
      </c>
      <c r="J25" s="10">
        <f>SUM(J5:J24)</f>
        <v>0</v>
      </c>
      <c r="K25" s="10" t="str">
        <f t="shared" si="0"/>
        <v/>
      </c>
      <c r="L25" s="11"/>
    </row>
    <row r="26" s="2" customFormat="1" customHeight="1" spans="1:1">
      <c r="A26" s="15">
        <f>在建工程汇总!A25</f>
        <v>0</v>
      </c>
    </row>
    <row r="27" s="2" customFormat="1" customHeight="1" spans="1:1">
      <c r="A27" s="15" t="e">
        <f>CONCATENATE(#REF!,#REF!,#REF!,#REF!,#REF!,#REF!,#REF!)</f>
        <v>#REF!</v>
      </c>
    </row>
  </sheetData>
  <mergeCells count="3">
    <mergeCell ref="A1:L1"/>
    <mergeCell ref="A2:L2"/>
    <mergeCell ref="A25:B25"/>
  </mergeCells>
  <printOptions horizontalCentered="1"/>
  <pageMargins left="0.62992125984252" right="0.62992125984252" top="0.708661417322835" bottom="0.590551181102362" header="1.02362204724409" footer="0.511811023622047"/>
  <pageSetup paperSize="9" scale="90"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0">
    <pageSetUpPr fitToPage="1"/>
  </sheetPr>
  <dimension ref="A1:Q28"/>
  <sheetViews>
    <sheetView view="pageBreakPreview" zoomScaleNormal="100" workbookViewId="0">
      <selection activeCell="T16" sqref="T16"/>
    </sheetView>
  </sheetViews>
  <sheetFormatPr defaultColWidth="9" defaultRowHeight="15.75" customHeight="1"/>
  <cols>
    <col min="1" max="1" width="4.625" style="4" customWidth="1"/>
    <col min="2" max="5" width="11.125" style="4" customWidth="1"/>
    <col min="6" max="6" width="9.125" style="4" customWidth="1"/>
    <col min="7" max="7" width="10.375" style="4" customWidth="1"/>
    <col min="8" max="10" width="11.625" style="4" customWidth="1"/>
    <col min="11" max="11" width="10.5" style="4" customWidth="1"/>
    <col min="12" max="12" width="9" style="4"/>
    <col min="13" max="13" width="8.5" style="4" customWidth="1"/>
    <col min="14" max="14" width="10.625" style="4" customWidth="1"/>
    <col min="15" max="15" width="9" style="4"/>
    <col min="16" max="16" width="6.125" style="4" customWidth="1"/>
    <col min="17" max="17" width="7.625" style="4" customWidth="1"/>
    <col min="18" max="16384" width="9" style="4"/>
  </cols>
  <sheetData>
    <row r="1" s="1" customFormat="1" ht="24.95" customHeight="1" spans="1:17">
      <c r="A1" s="5" t="s">
        <v>607</v>
      </c>
      <c r="B1" s="5"/>
      <c r="C1" s="5"/>
      <c r="D1" s="5"/>
      <c r="E1" s="5"/>
      <c r="F1" s="5"/>
      <c r="G1" s="5"/>
      <c r="H1" s="5"/>
      <c r="I1" s="5"/>
      <c r="J1" s="5"/>
      <c r="K1" s="5"/>
      <c r="L1" s="5"/>
      <c r="M1" s="5"/>
      <c r="N1" s="5"/>
      <c r="O1" s="5"/>
      <c r="P1" s="5"/>
      <c r="Q1" s="5"/>
    </row>
    <row r="2" s="2" customFormat="1" ht="20.1" customHeight="1" spans="1:17">
      <c r="A2" s="3" t="e">
        <f>CONCATENATE(#REF!,#REF!,#REF!,#REF!,#REF!,#REF!,#REF!)</f>
        <v>#REF!</v>
      </c>
      <c r="B2" s="3"/>
      <c r="C2" s="3"/>
      <c r="D2" s="3"/>
      <c r="E2" s="3"/>
      <c r="F2" s="3"/>
      <c r="G2" s="3"/>
      <c r="H2" s="3"/>
      <c r="I2" s="3"/>
      <c r="J2" s="3"/>
      <c r="K2" s="3"/>
      <c r="L2" s="3"/>
      <c r="M2" s="3"/>
      <c r="N2" s="3"/>
      <c r="O2" s="3"/>
      <c r="P2" s="3"/>
      <c r="Q2" s="3"/>
    </row>
    <row r="3" s="2" customFormat="1" ht="20.1" customHeight="1" spans="1:17">
      <c r="A3" s="2" t="e">
        <f>#REF!&amp;#REF!</f>
        <v>#REF!</v>
      </c>
      <c r="Q3" s="6" t="s">
        <v>1</v>
      </c>
    </row>
    <row r="4" s="3" customFormat="1" ht="20.1" customHeight="1" spans="1:17">
      <c r="A4" s="7" t="s">
        <v>3</v>
      </c>
      <c r="B4" s="7" t="s">
        <v>232</v>
      </c>
      <c r="C4" s="107" t="s">
        <v>207</v>
      </c>
      <c r="D4" s="107" t="s">
        <v>209</v>
      </c>
      <c r="E4" s="107" t="s">
        <v>208</v>
      </c>
      <c r="F4" s="71" t="s">
        <v>608</v>
      </c>
      <c r="G4" s="71" t="s">
        <v>609</v>
      </c>
      <c r="H4" s="108" t="s">
        <v>91</v>
      </c>
      <c r="I4" s="111"/>
      <c r="J4" s="111"/>
      <c r="K4" s="112"/>
      <c r="L4" s="7" t="s">
        <v>92</v>
      </c>
      <c r="M4" s="7"/>
      <c r="N4" s="7"/>
      <c r="O4" s="7"/>
      <c r="P4" s="71" t="s">
        <v>116</v>
      </c>
      <c r="Q4" s="71" t="s">
        <v>6</v>
      </c>
    </row>
    <row r="5" s="3" customFormat="1" ht="20.1" customHeight="1" spans="1:17">
      <c r="A5" s="7"/>
      <c r="B5" s="7"/>
      <c r="C5" s="109"/>
      <c r="D5" s="109"/>
      <c r="E5" s="109"/>
      <c r="F5" s="7"/>
      <c r="G5" s="7"/>
      <c r="H5" s="7" t="s">
        <v>610</v>
      </c>
      <c r="I5" s="7" t="s">
        <v>611</v>
      </c>
      <c r="J5" s="7" t="s">
        <v>612</v>
      </c>
      <c r="K5" s="7" t="s">
        <v>175</v>
      </c>
      <c r="L5" s="7" t="s">
        <v>610</v>
      </c>
      <c r="M5" s="7" t="s">
        <v>611</v>
      </c>
      <c r="N5" s="7" t="s">
        <v>612</v>
      </c>
      <c r="O5" s="7" t="s">
        <v>175</v>
      </c>
      <c r="P5" s="7"/>
      <c r="Q5" s="7"/>
    </row>
    <row r="6" s="2" customFormat="1" ht="20.1" customHeight="1" spans="1:17">
      <c r="A6" s="7"/>
      <c r="B6" s="8"/>
      <c r="C6" s="8"/>
      <c r="D6" s="8"/>
      <c r="E6" s="8"/>
      <c r="F6" s="9"/>
      <c r="G6" s="9"/>
      <c r="H6" s="10"/>
      <c r="I6" s="10"/>
      <c r="J6" s="10"/>
      <c r="K6" s="10"/>
      <c r="L6" s="10"/>
      <c r="M6" s="10"/>
      <c r="N6" s="10"/>
      <c r="O6" s="10"/>
      <c r="P6" s="10" t="str">
        <f>IF(K6=0,"",(O6-K6)/K6*100)</f>
        <v/>
      </c>
      <c r="Q6" s="11"/>
    </row>
    <row r="7" s="2" customFormat="1" ht="20.1" customHeight="1" spans="1:17">
      <c r="A7" s="7"/>
      <c r="B7" s="8"/>
      <c r="C7" s="8"/>
      <c r="D7" s="8"/>
      <c r="E7" s="8"/>
      <c r="F7" s="9"/>
      <c r="G7" s="9"/>
      <c r="H7" s="10"/>
      <c r="I7" s="10"/>
      <c r="J7" s="10"/>
      <c r="K7" s="10"/>
      <c r="L7" s="10"/>
      <c r="M7" s="10"/>
      <c r="N7" s="10"/>
      <c r="O7" s="10"/>
      <c r="P7" s="10" t="str">
        <f t="shared" ref="P7:P26" si="0">IF(K7=0,"",(O7-K7)/K7*100)</f>
        <v/>
      </c>
      <c r="Q7" s="11"/>
    </row>
    <row r="8" s="2" customFormat="1" ht="20.1" customHeight="1" spans="1:17">
      <c r="A8" s="7"/>
      <c r="B8" s="8"/>
      <c r="C8" s="8"/>
      <c r="D8" s="8"/>
      <c r="E8" s="8"/>
      <c r="F8" s="9"/>
      <c r="G8" s="9"/>
      <c r="H8" s="10"/>
      <c r="I8" s="10"/>
      <c r="J8" s="10"/>
      <c r="K8" s="10"/>
      <c r="L8" s="10"/>
      <c r="M8" s="10"/>
      <c r="N8" s="10"/>
      <c r="O8" s="10"/>
      <c r="P8" s="10" t="str">
        <f t="shared" si="0"/>
        <v/>
      </c>
      <c r="Q8" s="11"/>
    </row>
    <row r="9" s="2" customFormat="1" ht="20.1" customHeight="1" spans="1:17">
      <c r="A9" s="7"/>
      <c r="B9" s="8"/>
      <c r="C9" s="8"/>
      <c r="D9" s="8"/>
      <c r="E9" s="8"/>
      <c r="F9" s="9"/>
      <c r="G9" s="9"/>
      <c r="H9" s="10"/>
      <c r="I9" s="10"/>
      <c r="J9" s="10"/>
      <c r="K9" s="10"/>
      <c r="L9" s="10"/>
      <c r="M9" s="10"/>
      <c r="N9" s="10"/>
      <c r="O9" s="10"/>
      <c r="P9" s="10" t="str">
        <f t="shared" si="0"/>
        <v/>
      </c>
      <c r="Q9" s="11"/>
    </row>
    <row r="10" s="2" customFormat="1" ht="20.1" customHeight="1" spans="1:17">
      <c r="A10" s="7"/>
      <c r="B10" s="8"/>
      <c r="C10" s="8"/>
      <c r="D10" s="8"/>
      <c r="E10" s="8"/>
      <c r="F10" s="9"/>
      <c r="G10" s="9"/>
      <c r="H10" s="10"/>
      <c r="I10" s="10"/>
      <c r="J10" s="10"/>
      <c r="K10" s="10"/>
      <c r="L10" s="10"/>
      <c r="M10" s="10"/>
      <c r="N10" s="10"/>
      <c r="O10" s="10"/>
      <c r="P10" s="10" t="str">
        <f t="shared" si="0"/>
        <v/>
      </c>
      <c r="Q10" s="11"/>
    </row>
    <row r="11" s="2" customFormat="1" ht="20.1" customHeight="1" spans="1:17">
      <c r="A11" s="7"/>
      <c r="B11" s="8"/>
      <c r="C11" s="8"/>
      <c r="D11" s="8"/>
      <c r="E11" s="8"/>
      <c r="F11" s="9"/>
      <c r="G11" s="9"/>
      <c r="H11" s="10"/>
      <c r="I11" s="10"/>
      <c r="J11" s="10"/>
      <c r="K11" s="10"/>
      <c r="L11" s="10"/>
      <c r="M11" s="10"/>
      <c r="N11" s="10"/>
      <c r="O11" s="10"/>
      <c r="P11" s="10" t="str">
        <f t="shared" si="0"/>
        <v/>
      </c>
      <c r="Q11" s="11"/>
    </row>
    <row r="12" s="2" customFormat="1" ht="20.1" customHeight="1" spans="1:17">
      <c r="A12" s="7"/>
      <c r="B12" s="8"/>
      <c r="C12" s="8"/>
      <c r="D12" s="8"/>
      <c r="E12" s="8"/>
      <c r="F12" s="9"/>
      <c r="G12" s="9"/>
      <c r="H12" s="10"/>
      <c r="I12" s="10"/>
      <c r="J12" s="10"/>
      <c r="K12" s="10"/>
      <c r="L12" s="10"/>
      <c r="M12" s="10"/>
      <c r="N12" s="10"/>
      <c r="O12" s="10"/>
      <c r="P12" s="10" t="str">
        <f t="shared" si="0"/>
        <v/>
      </c>
      <c r="Q12" s="11"/>
    </row>
    <row r="13" s="2" customFormat="1" ht="20.1" customHeight="1" spans="1:17">
      <c r="A13" s="7"/>
      <c r="B13" s="8"/>
      <c r="C13" s="8"/>
      <c r="D13" s="8"/>
      <c r="E13" s="8"/>
      <c r="F13" s="9"/>
      <c r="G13" s="9"/>
      <c r="H13" s="10"/>
      <c r="I13" s="10"/>
      <c r="J13" s="10"/>
      <c r="K13" s="10"/>
      <c r="L13" s="10"/>
      <c r="M13" s="10"/>
      <c r="N13" s="10"/>
      <c r="O13" s="10"/>
      <c r="P13" s="10" t="str">
        <f t="shared" si="0"/>
        <v/>
      </c>
      <c r="Q13" s="11"/>
    </row>
    <row r="14" s="2" customFormat="1" ht="20.1" customHeight="1" spans="1:17">
      <c r="A14" s="7"/>
      <c r="B14" s="8"/>
      <c r="C14" s="8"/>
      <c r="D14" s="8"/>
      <c r="E14" s="8"/>
      <c r="F14" s="9"/>
      <c r="G14" s="9"/>
      <c r="H14" s="10"/>
      <c r="I14" s="10"/>
      <c r="J14" s="10"/>
      <c r="K14" s="10"/>
      <c r="L14" s="10"/>
      <c r="M14" s="10"/>
      <c r="N14" s="10"/>
      <c r="O14" s="10"/>
      <c r="P14" s="10" t="str">
        <f t="shared" si="0"/>
        <v/>
      </c>
      <c r="Q14" s="11"/>
    </row>
    <row r="15" s="2" customFormat="1" ht="20.1" customHeight="1" spans="1:17">
      <c r="A15" s="7"/>
      <c r="B15" s="8"/>
      <c r="C15" s="8"/>
      <c r="D15" s="8"/>
      <c r="E15" s="8"/>
      <c r="F15" s="9"/>
      <c r="G15" s="9"/>
      <c r="H15" s="10"/>
      <c r="I15" s="10"/>
      <c r="J15" s="10"/>
      <c r="K15" s="10"/>
      <c r="L15" s="10"/>
      <c r="M15" s="10"/>
      <c r="N15" s="10"/>
      <c r="O15" s="10"/>
      <c r="P15" s="10" t="str">
        <f t="shared" si="0"/>
        <v/>
      </c>
      <c r="Q15" s="11"/>
    </row>
    <row r="16" s="2" customFormat="1" ht="20.1" customHeight="1" spans="1:17">
      <c r="A16" s="7"/>
      <c r="B16" s="8"/>
      <c r="C16" s="8"/>
      <c r="D16" s="8"/>
      <c r="E16" s="8"/>
      <c r="F16" s="9"/>
      <c r="G16" s="9"/>
      <c r="H16" s="10"/>
      <c r="I16" s="72"/>
      <c r="J16" s="10"/>
      <c r="K16" s="10"/>
      <c r="L16" s="10"/>
      <c r="M16" s="10"/>
      <c r="N16" s="10"/>
      <c r="O16" s="10"/>
      <c r="P16" s="10" t="str">
        <f t="shared" si="0"/>
        <v/>
      </c>
      <c r="Q16" s="11"/>
    </row>
    <row r="17" s="2" customFormat="1" ht="20.1" customHeight="1" spans="1:17">
      <c r="A17" s="7"/>
      <c r="B17" s="8"/>
      <c r="C17" s="8"/>
      <c r="D17" s="8"/>
      <c r="E17" s="8"/>
      <c r="F17" s="9"/>
      <c r="G17" s="9"/>
      <c r="H17" s="12"/>
      <c r="I17" s="10"/>
      <c r="J17" s="42"/>
      <c r="K17" s="10"/>
      <c r="L17" s="10"/>
      <c r="M17" s="10"/>
      <c r="N17" s="10"/>
      <c r="O17" s="10"/>
      <c r="P17" s="10" t="str">
        <f t="shared" si="0"/>
        <v/>
      </c>
      <c r="Q17" s="11"/>
    </row>
    <row r="18" s="2" customFormat="1" ht="20.1" customHeight="1" spans="1:17">
      <c r="A18" s="7"/>
      <c r="B18" s="8"/>
      <c r="C18" s="8"/>
      <c r="D18" s="8"/>
      <c r="E18" s="8"/>
      <c r="F18" s="9"/>
      <c r="G18" s="9"/>
      <c r="H18" s="10"/>
      <c r="I18" s="47"/>
      <c r="J18" s="10"/>
      <c r="K18" s="10"/>
      <c r="L18" s="10"/>
      <c r="M18" s="10"/>
      <c r="N18" s="10"/>
      <c r="O18" s="10"/>
      <c r="P18" s="10" t="str">
        <f t="shared" si="0"/>
        <v/>
      </c>
      <c r="Q18" s="11"/>
    </row>
    <row r="19" s="2" customFormat="1" ht="20.1" customHeight="1" spans="1:17">
      <c r="A19" s="7"/>
      <c r="B19" s="8"/>
      <c r="C19" s="8"/>
      <c r="D19" s="8"/>
      <c r="E19" s="8"/>
      <c r="F19" s="9"/>
      <c r="G19" s="9"/>
      <c r="H19" s="10"/>
      <c r="I19" s="10"/>
      <c r="J19" s="10"/>
      <c r="K19" s="10"/>
      <c r="L19" s="10"/>
      <c r="M19" s="10"/>
      <c r="N19" s="10"/>
      <c r="O19" s="10"/>
      <c r="P19" s="10" t="str">
        <f t="shared" si="0"/>
        <v/>
      </c>
      <c r="Q19" s="11"/>
    </row>
    <row r="20" s="2" customFormat="1" ht="20.1" customHeight="1" spans="1:17">
      <c r="A20" s="7"/>
      <c r="B20" s="8"/>
      <c r="C20" s="8"/>
      <c r="D20" s="8"/>
      <c r="E20" s="8"/>
      <c r="F20" s="9"/>
      <c r="G20" s="9"/>
      <c r="H20" s="10"/>
      <c r="I20" s="10"/>
      <c r="J20" s="10"/>
      <c r="K20" s="10"/>
      <c r="L20" s="10"/>
      <c r="M20" s="10"/>
      <c r="N20" s="10"/>
      <c r="O20" s="10"/>
      <c r="P20" s="10" t="str">
        <f t="shared" si="0"/>
        <v/>
      </c>
      <c r="Q20" s="11"/>
    </row>
    <row r="21" s="2" customFormat="1" ht="20.1" customHeight="1" spans="1:17">
      <c r="A21" s="7"/>
      <c r="B21" s="8"/>
      <c r="C21" s="8"/>
      <c r="D21" s="8"/>
      <c r="E21" s="110"/>
      <c r="F21" s="9"/>
      <c r="G21" s="9"/>
      <c r="H21" s="10"/>
      <c r="I21" s="10"/>
      <c r="J21" s="10"/>
      <c r="K21" s="10"/>
      <c r="L21" s="10"/>
      <c r="M21" s="10"/>
      <c r="N21" s="10"/>
      <c r="O21" s="10"/>
      <c r="P21" s="10" t="str">
        <f t="shared" si="0"/>
        <v/>
      </c>
      <c r="Q21" s="11"/>
    </row>
    <row r="22" s="2" customFormat="1" ht="20.1" customHeight="1" spans="1:17">
      <c r="A22" s="7"/>
      <c r="B22" s="8"/>
      <c r="C22" s="8"/>
      <c r="D22" s="8"/>
      <c r="E22" s="8"/>
      <c r="F22" s="9"/>
      <c r="G22" s="9"/>
      <c r="H22" s="10"/>
      <c r="I22" s="10"/>
      <c r="J22" s="10"/>
      <c r="K22" s="10"/>
      <c r="L22" s="10"/>
      <c r="M22" s="10"/>
      <c r="N22" s="10"/>
      <c r="O22" s="10"/>
      <c r="P22" s="10" t="str">
        <f t="shared" si="0"/>
        <v/>
      </c>
      <c r="Q22" s="11"/>
    </row>
    <row r="23" s="2" customFormat="1" ht="20.1" customHeight="1" spans="1:17">
      <c r="A23" s="7"/>
      <c r="B23" s="8"/>
      <c r="C23" s="8"/>
      <c r="D23" s="8"/>
      <c r="E23" s="8"/>
      <c r="F23" s="9"/>
      <c r="G23" s="9"/>
      <c r="H23" s="10"/>
      <c r="I23" s="10"/>
      <c r="J23" s="10"/>
      <c r="K23" s="10"/>
      <c r="L23" s="10"/>
      <c r="M23" s="10"/>
      <c r="N23" s="10"/>
      <c r="O23" s="10"/>
      <c r="P23" s="10" t="str">
        <f t="shared" si="0"/>
        <v/>
      </c>
      <c r="Q23" s="11"/>
    </row>
    <row r="24" s="2" customFormat="1" ht="20.1" customHeight="1" spans="1:17">
      <c r="A24" s="7"/>
      <c r="B24" s="8"/>
      <c r="C24" s="8"/>
      <c r="D24" s="8"/>
      <c r="E24" s="8"/>
      <c r="F24" s="9"/>
      <c r="G24" s="9"/>
      <c r="H24" s="10"/>
      <c r="I24" s="10"/>
      <c r="J24" s="10"/>
      <c r="K24" s="10"/>
      <c r="L24" s="10"/>
      <c r="M24" s="10"/>
      <c r="N24" s="10"/>
      <c r="O24" s="10"/>
      <c r="P24" s="10" t="str">
        <f t="shared" si="0"/>
        <v/>
      </c>
      <c r="Q24" s="11"/>
    </row>
    <row r="25" s="2" customFormat="1" ht="20.1" customHeight="1" spans="1:17">
      <c r="A25" s="7"/>
      <c r="B25" s="8"/>
      <c r="C25" s="8"/>
      <c r="D25" s="8"/>
      <c r="E25" s="8"/>
      <c r="F25" s="9"/>
      <c r="G25" s="9"/>
      <c r="H25" s="10"/>
      <c r="I25" s="10"/>
      <c r="J25" s="10"/>
      <c r="K25" s="10"/>
      <c r="L25" s="10"/>
      <c r="M25" s="10"/>
      <c r="N25" s="10"/>
      <c r="O25" s="10"/>
      <c r="P25" s="10"/>
      <c r="Q25" s="11"/>
    </row>
    <row r="26" s="2" customFormat="1" ht="20.1" customHeight="1" spans="1:17">
      <c r="A26" s="13" t="s">
        <v>117</v>
      </c>
      <c r="B26" s="14"/>
      <c r="C26" s="14"/>
      <c r="D26" s="14"/>
      <c r="E26" s="14"/>
      <c r="F26" s="9"/>
      <c r="G26" s="9"/>
      <c r="H26" s="10"/>
      <c r="I26" s="10"/>
      <c r="J26" s="10"/>
      <c r="K26" s="10">
        <f>SUM(K6:K25)</f>
        <v>0</v>
      </c>
      <c r="L26" s="10"/>
      <c r="M26" s="10"/>
      <c r="N26" s="10"/>
      <c r="O26" s="10">
        <f>SUM(O6:O25)</f>
        <v>0</v>
      </c>
      <c r="P26" s="10" t="str">
        <f t="shared" si="0"/>
        <v/>
      </c>
      <c r="Q26" s="11"/>
    </row>
    <row r="27" s="2" customFormat="1" customHeight="1" spans="1:11">
      <c r="A27" s="15">
        <f>'在建（土建）'!A26</f>
        <v>0</v>
      </c>
      <c r="K27" s="15"/>
    </row>
    <row r="28" s="2" customFormat="1" customHeight="1" spans="1:1">
      <c r="A28" s="15" t="e">
        <f>CONCATENATE(#REF!,#REF!,#REF!,#REF!,#REF!,#REF!,#REF!)</f>
        <v>#REF!</v>
      </c>
    </row>
  </sheetData>
  <mergeCells count="14">
    <mergeCell ref="A1:Q1"/>
    <mergeCell ref="A2:Q2"/>
    <mergeCell ref="H4:K4"/>
    <mergeCell ref="L4:O4"/>
    <mergeCell ref="A26:B26"/>
    <mergeCell ref="A4:A5"/>
    <mergeCell ref="B4:B5"/>
    <mergeCell ref="C4:C5"/>
    <mergeCell ref="D4:D5"/>
    <mergeCell ref="E4:E5"/>
    <mergeCell ref="F4:F5"/>
    <mergeCell ref="G4:G5"/>
    <mergeCell ref="P4:P5"/>
    <mergeCell ref="Q4:Q5"/>
  </mergeCells>
  <printOptions horizontalCentered="1"/>
  <pageMargins left="0.62992125984252" right="0.62992125984252" top="0.708661417322835" bottom="0.590551181102362" header="1.02362204724409" footer="0.511811023622047"/>
  <pageSetup paperSize="9" scale="75"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view="pageBreakPreview" zoomScaleNormal="100" workbookViewId="0">
      <selection activeCell="T16" sqref="T16"/>
    </sheetView>
  </sheetViews>
  <sheetFormatPr defaultColWidth="9" defaultRowHeight="15.75" customHeight="1"/>
  <cols>
    <col min="1" max="1" width="4.375" style="4" customWidth="1"/>
    <col min="2" max="2" width="8.875" style="4" customWidth="1"/>
    <col min="3" max="3" width="11" style="4" customWidth="1"/>
    <col min="4" max="5" width="4.375" style="4" customWidth="1"/>
    <col min="6" max="6" width="11.125" style="4" customWidth="1"/>
    <col min="7" max="9" width="13" style="4" customWidth="1"/>
    <col min="10" max="10" width="7" style="4" customWidth="1"/>
    <col min="11" max="11" width="12.625" style="4" customWidth="1"/>
    <col min="12" max="12" width="5.125" style="4" customWidth="1"/>
    <col min="13" max="13" width="19.125" style="4" customWidth="1"/>
    <col min="14" max="16384" width="9" style="4"/>
  </cols>
  <sheetData>
    <row r="1" s="1" customFormat="1" ht="24.95" customHeight="1" spans="1:13">
      <c r="A1" s="5" t="s">
        <v>613</v>
      </c>
      <c r="B1" s="5"/>
      <c r="C1" s="5"/>
      <c r="D1" s="5"/>
      <c r="E1" s="5"/>
      <c r="F1" s="5"/>
      <c r="G1" s="5"/>
      <c r="H1" s="5"/>
      <c r="I1" s="5"/>
      <c r="J1" s="5"/>
      <c r="K1" s="5"/>
      <c r="L1" s="5"/>
      <c r="M1" s="5"/>
    </row>
    <row r="2" s="2" customFormat="1" ht="20.1" customHeight="1" spans="1:13">
      <c r="A2" s="3" t="e">
        <f>CONCATENATE(#REF!,#REF!,#REF!,#REF!,#REF!,#REF!,#REF!)</f>
        <v>#REF!</v>
      </c>
      <c r="B2" s="3"/>
      <c r="C2" s="3"/>
      <c r="D2" s="3"/>
      <c r="E2" s="3"/>
      <c r="F2" s="3"/>
      <c r="G2" s="3"/>
      <c r="H2" s="3"/>
      <c r="I2" s="3"/>
      <c r="J2" s="3"/>
      <c r="K2" s="3"/>
      <c r="L2" s="3"/>
      <c r="M2" s="3"/>
    </row>
    <row r="3" s="2" customFormat="1" ht="20.1" customHeight="1" spans="1:13">
      <c r="A3" s="2" t="e">
        <f>#REF!&amp;#REF!</f>
        <v>#REF!</v>
      </c>
      <c r="M3" s="6" t="s">
        <v>1</v>
      </c>
    </row>
    <row r="4" s="3" customFormat="1" ht="20.1" customHeight="1" spans="1:13">
      <c r="A4" s="7" t="s">
        <v>3</v>
      </c>
      <c r="B4" s="7" t="s">
        <v>614</v>
      </c>
      <c r="C4" s="71" t="s">
        <v>615</v>
      </c>
      <c r="D4" s="71" t="s">
        <v>208</v>
      </c>
      <c r="E4" s="71" t="s">
        <v>209</v>
      </c>
      <c r="F4" s="71" t="s">
        <v>585</v>
      </c>
      <c r="G4" s="7" t="s">
        <v>91</v>
      </c>
      <c r="H4" s="7"/>
      <c r="I4" s="7" t="s">
        <v>92</v>
      </c>
      <c r="J4" s="7"/>
      <c r="K4" s="7"/>
      <c r="L4" s="71" t="s">
        <v>116</v>
      </c>
      <c r="M4" s="71" t="s">
        <v>6</v>
      </c>
    </row>
    <row r="5" s="3" customFormat="1" ht="20.1" customHeight="1" spans="1:13">
      <c r="A5" s="7"/>
      <c r="B5" s="7"/>
      <c r="C5" s="7"/>
      <c r="D5" s="7"/>
      <c r="E5" s="7"/>
      <c r="F5" s="7"/>
      <c r="G5" s="7" t="s">
        <v>291</v>
      </c>
      <c r="H5" s="7" t="s">
        <v>292</v>
      </c>
      <c r="I5" s="7" t="s">
        <v>291</v>
      </c>
      <c r="J5" s="7" t="s">
        <v>229</v>
      </c>
      <c r="K5" s="7" t="s">
        <v>292</v>
      </c>
      <c r="L5" s="7"/>
      <c r="M5" s="7"/>
    </row>
    <row r="6" s="2" customFormat="1" ht="20.1" customHeight="1" spans="1:13">
      <c r="A6" s="7"/>
      <c r="B6" s="8"/>
      <c r="C6" s="8"/>
      <c r="D6" s="7"/>
      <c r="E6" s="7"/>
      <c r="F6" s="9"/>
      <c r="G6" s="10"/>
      <c r="H6" s="10"/>
      <c r="I6" s="10"/>
      <c r="J6" s="7"/>
      <c r="K6" s="10">
        <f t="shared" ref="K6:K20" si="0">ROUND(I6*J6/100,0)</f>
        <v>0</v>
      </c>
      <c r="L6" s="10" t="str">
        <f>IF(H6=0,"",(K6-H6)/H6*100)</f>
        <v/>
      </c>
      <c r="M6" s="11"/>
    </row>
    <row r="7" s="2" customFormat="1" ht="20.1" customHeight="1" spans="1:13">
      <c r="A7" s="7"/>
      <c r="B7" s="8"/>
      <c r="C7" s="8"/>
      <c r="D7" s="7"/>
      <c r="E7" s="7"/>
      <c r="F7" s="9"/>
      <c r="G7" s="10"/>
      <c r="H7" s="10"/>
      <c r="I7" s="10"/>
      <c r="J7" s="7"/>
      <c r="K7" s="10">
        <f t="shared" si="0"/>
        <v>0</v>
      </c>
      <c r="L7" s="10" t="str">
        <f>IF(H7=0,"",(K7-H7)/H7*100)</f>
        <v/>
      </c>
      <c r="M7" s="11"/>
    </row>
    <row r="8" s="2" customFormat="1" ht="20.1" customHeight="1" spans="1:13">
      <c r="A8" s="7"/>
      <c r="B8" s="8"/>
      <c r="C8" s="8"/>
      <c r="D8" s="7"/>
      <c r="E8" s="7"/>
      <c r="F8" s="9"/>
      <c r="G8" s="10"/>
      <c r="H8" s="10"/>
      <c r="I8" s="10"/>
      <c r="J8" s="7"/>
      <c r="K8" s="10">
        <f t="shared" si="0"/>
        <v>0</v>
      </c>
      <c r="L8" s="10" t="str">
        <f t="shared" ref="L8:L23" si="1">IF(H8=0,"",(K8-H8)/H8*100)</f>
        <v/>
      </c>
      <c r="M8" s="11"/>
    </row>
    <row r="9" s="2" customFormat="1" ht="20.1" customHeight="1" spans="1:13">
      <c r="A9" s="7"/>
      <c r="B9" s="8"/>
      <c r="C9" s="8"/>
      <c r="D9" s="7"/>
      <c r="E9" s="7"/>
      <c r="F9" s="9"/>
      <c r="G9" s="10"/>
      <c r="H9" s="10"/>
      <c r="I9" s="10"/>
      <c r="J9" s="7"/>
      <c r="K9" s="10">
        <f t="shared" si="0"/>
        <v>0</v>
      </c>
      <c r="L9" s="10" t="str">
        <f t="shared" si="1"/>
        <v/>
      </c>
      <c r="M9" s="11"/>
    </row>
    <row r="10" s="2" customFormat="1" ht="20.1" customHeight="1" spans="1:13">
      <c r="A10" s="7"/>
      <c r="B10" s="8"/>
      <c r="C10" s="8"/>
      <c r="D10" s="7"/>
      <c r="E10" s="7"/>
      <c r="F10" s="9"/>
      <c r="G10" s="10"/>
      <c r="H10" s="10"/>
      <c r="I10" s="10"/>
      <c r="J10" s="7"/>
      <c r="K10" s="10">
        <f t="shared" si="0"/>
        <v>0</v>
      </c>
      <c r="L10" s="10" t="str">
        <f t="shared" si="1"/>
        <v/>
      </c>
      <c r="M10" s="11"/>
    </row>
    <row r="11" s="2" customFormat="1" ht="20.1" customHeight="1" spans="1:13">
      <c r="A11" s="7"/>
      <c r="B11" s="8"/>
      <c r="C11" s="8"/>
      <c r="D11" s="7"/>
      <c r="E11" s="7"/>
      <c r="F11" s="9"/>
      <c r="G11" s="10"/>
      <c r="H11" s="10"/>
      <c r="I11" s="10"/>
      <c r="J11" s="7"/>
      <c r="K11" s="10">
        <f t="shared" si="0"/>
        <v>0</v>
      </c>
      <c r="L11" s="10" t="str">
        <f t="shared" si="1"/>
        <v/>
      </c>
      <c r="M11" s="11"/>
    </row>
    <row r="12" s="2" customFormat="1" ht="20.1" customHeight="1" spans="1:13">
      <c r="A12" s="7"/>
      <c r="B12" s="8"/>
      <c r="C12" s="8"/>
      <c r="D12" s="7"/>
      <c r="E12" s="7"/>
      <c r="F12" s="9"/>
      <c r="G12" s="10"/>
      <c r="H12" s="10"/>
      <c r="I12" s="10"/>
      <c r="J12" s="7"/>
      <c r="K12" s="10">
        <f t="shared" si="0"/>
        <v>0</v>
      </c>
      <c r="L12" s="10" t="str">
        <f t="shared" si="1"/>
        <v/>
      </c>
      <c r="M12" s="11"/>
    </row>
    <row r="13" s="2" customFormat="1" ht="20.1" customHeight="1" spans="1:13">
      <c r="A13" s="7"/>
      <c r="B13" s="8"/>
      <c r="C13" s="8"/>
      <c r="D13" s="7"/>
      <c r="E13" s="7"/>
      <c r="F13" s="9"/>
      <c r="G13" s="10"/>
      <c r="H13" s="10"/>
      <c r="I13" s="10"/>
      <c r="J13" s="7"/>
      <c r="K13" s="10">
        <f t="shared" si="0"/>
        <v>0</v>
      </c>
      <c r="L13" s="10" t="str">
        <f t="shared" si="1"/>
        <v/>
      </c>
      <c r="M13" s="11"/>
    </row>
    <row r="14" s="2" customFormat="1" ht="20.1" customHeight="1" spans="1:13">
      <c r="A14" s="7"/>
      <c r="B14" s="8"/>
      <c r="C14" s="8"/>
      <c r="D14" s="7"/>
      <c r="E14" s="7"/>
      <c r="F14" s="9"/>
      <c r="G14" s="10"/>
      <c r="H14" s="10"/>
      <c r="I14" s="10"/>
      <c r="J14" s="7"/>
      <c r="K14" s="10">
        <f t="shared" si="0"/>
        <v>0</v>
      </c>
      <c r="L14" s="10" t="str">
        <f t="shared" si="1"/>
        <v/>
      </c>
      <c r="M14" s="11"/>
    </row>
    <row r="15" s="2" customFormat="1" ht="20.1" customHeight="1" spans="1:13">
      <c r="A15" s="7"/>
      <c r="B15" s="8"/>
      <c r="C15" s="8"/>
      <c r="D15" s="7"/>
      <c r="E15" s="7"/>
      <c r="F15" s="9"/>
      <c r="G15" s="10"/>
      <c r="H15" s="10"/>
      <c r="I15" s="47"/>
      <c r="J15" s="7"/>
      <c r="K15" s="10">
        <f t="shared" si="0"/>
        <v>0</v>
      </c>
      <c r="L15" s="10" t="str">
        <f t="shared" si="1"/>
        <v/>
      </c>
      <c r="M15" s="11"/>
    </row>
    <row r="16" s="2" customFormat="1" ht="20.1" customHeight="1" spans="1:13">
      <c r="A16" s="7"/>
      <c r="B16" s="8"/>
      <c r="C16" s="8"/>
      <c r="D16" s="7"/>
      <c r="E16" s="7"/>
      <c r="F16" s="9"/>
      <c r="G16" s="10"/>
      <c r="H16" s="10"/>
      <c r="I16" s="10"/>
      <c r="J16" s="7"/>
      <c r="K16" s="10">
        <f t="shared" si="0"/>
        <v>0</v>
      </c>
      <c r="L16" s="10" t="str">
        <f t="shared" si="1"/>
        <v/>
      </c>
      <c r="M16" s="11"/>
    </row>
    <row r="17" s="2" customFormat="1" ht="20.1" customHeight="1" spans="1:13">
      <c r="A17" s="7"/>
      <c r="B17" s="8"/>
      <c r="C17" s="8"/>
      <c r="D17" s="7"/>
      <c r="E17" s="7"/>
      <c r="F17" s="9"/>
      <c r="G17" s="10"/>
      <c r="H17" s="10"/>
      <c r="I17" s="10"/>
      <c r="J17" s="7"/>
      <c r="K17" s="10">
        <f t="shared" si="0"/>
        <v>0</v>
      </c>
      <c r="L17" s="10" t="str">
        <f t="shared" si="1"/>
        <v/>
      </c>
      <c r="M17" s="11"/>
    </row>
    <row r="18" s="2" customFormat="1" ht="20.1" customHeight="1" spans="1:13">
      <c r="A18" s="7"/>
      <c r="B18" s="8"/>
      <c r="C18" s="8"/>
      <c r="D18" s="7"/>
      <c r="E18" s="13"/>
      <c r="F18" s="9"/>
      <c r="G18" s="10"/>
      <c r="H18" s="10"/>
      <c r="I18" s="10"/>
      <c r="J18" s="7"/>
      <c r="K18" s="10">
        <f t="shared" si="0"/>
        <v>0</v>
      </c>
      <c r="L18" s="10" t="str">
        <f t="shared" si="1"/>
        <v/>
      </c>
      <c r="M18" s="11"/>
    </row>
    <row r="19" s="2" customFormat="1" ht="20.1" customHeight="1" spans="1:13">
      <c r="A19" s="7"/>
      <c r="B19" s="8"/>
      <c r="C19" s="8"/>
      <c r="D19" s="7"/>
      <c r="E19" s="7"/>
      <c r="F19" s="9"/>
      <c r="G19" s="10"/>
      <c r="H19" s="10"/>
      <c r="I19" s="10"/>
      <c r="J19" s="7"/>
      <c r="K19" s="10">
        <f t="shared" si="0"/>
        <v>0</v>
      </c>
      <c r="L19" s="10" t="str">
        <f t="shared" si="1"/>
        <v/>
      </c>
      <c r="M19" s="11"/>
    </row>
    <row r="20" s="2" customFormat="1" ht="20.1" customHeight="1" spans="1:13">
      <c r="A20" s="7"/>
      <c r="B20" s="8"/>
      <c r="C20" s="8"/>
      <c r="D20" s="7"/>
      <c r="E20" s="7"/>
      <c r="F20" s="9"/>
      <c r="G20" s="10"/>
      <c r="H20" s="10"/>
      <c r="I20" s="10"/>
      <c r="J20" s="7"/>
      <c r="K20" s="10">
        <f t="shared" si="0"/>
        <v>0</v>
      </c>
      <c r="L20" s="10" t="str">
        <f t="shared" si="1"/>
        <v/>
      </c>
      <c r="M20" s="11"/>
    </row>
    <row r="21" s="2" customFormat="1" ht="20.1" customHeight="1" spans="1:13">
      <c r="A21" s="7" t="s">
        <v>158</v>
      </c>
      <c r="B21" s="7"/>
      <c r="C21" s="7"/>
      <c r="D21" s="7"/>
      <c r="E21" s="7"/>
      <c r="F21" s="9"/>
      <c r="G21" s="10">
        <f>SUM(G6:G20)</f>
        <v>0</v>
      </c>
      <c r="H21" s="10">
        <f>SUM(H6:H20)</f>
        <v>0</v>
      </c>
      <c r="I21" s="10">
        <f>SUM(I6:I20)</f>
        <v>0</v>
      </c>
      <c r="J21" s="7"/>
      <c r="K21" s="10">
        <f>SUM(K6:K20)</f>
        <v>0</v>
      </c>
      <c r="L21" s="10" t="str">
        <f t="shared" si="1"/>
        <v/>
      </c>
      <c r="M21" s="11"/>
    </row>
    <row r="22" s="2" customFormat="1" ht="20.1" customHeight="1" spans="1:13">
      <c r="A22" s="7" t="s">
        <v>616</v>
      </c>
      <c r="B22" s="7"/>
      <c r="C22" s="7"/>
      <c r="D22" s="7"/>
      <c r="E22" s="7"/>
      <c r="F22" s="9"/>
      <c r="G22" s="10"/>
      <c r="H22" s="10"/>
      <c r="I22" s="10"/>
      <c r="J22" s="7"/>
      <c r="K22" s="10"/>
      <c r="L22" s="10" t="str">
        <f t="shared" si="1"/>
        <v/>
      </c>
      <c r="M22" s="11"/>
    </row>
    <row r="23" s="2" customFormat="1" ht="20.1" customHeight="1" spans="1:13">
      <c r="A23" s="7" t="s">
        <v>166</v>
      </c>
      <c r="B23" s="7"/>
      <c r="C23" s="7"/>
      <c r="D23" s="7"/>
      <c r="E23" s="7"/>
      <c r="F23" s="9"/>
      <c r="G23" s="10">
        <f t="shared" ref="G23:K23" si="2">G21-G22</f>
        <v>0</v>
      </c>
      <c r="H23" s="10">
        <f t="shared" si="2"/>
        <v>0</v>
      </c>
      <c r="I23" s="10">
        <f t="shared" si="2"/>
        <v>0</v>
      </c>
      <c r="J23" s="7"/>
      <c r="K23" s="10">
        <f t="shared" si="2"/>
        <v>0</v>
      </c>
      <c r="L23" s="10" t="str">
        <f t="shared" si="1"/>
        <v/>
      </c>
      <c r="M23" s="11"/>
    </row>
    <row r="24" s="2" customFormat="1" customHeight="1" spans="1:1">
      <c r="A24" s="15">
        <f>'在建（设备）'!A27</f>
        <v>0</v>
      </c>
    </row>
    <row r="25" s="2" customFormat="1" customHeight="1" spans="1:1">
      <c r="A25" s="15" t="e">
        <f>CONCATENATE(#REF!,#REF!,#REF!,#REF!,#REF!,#REF!,#REF!)</f>
        <v>#REF!</v>
      </c>
    </row>
  </sheetData>
  <mergeCells count="15">
    <mergeCell ref="A1:M1"/>
    <mergeCell ref="A2:M2"/>
    <mergeCell ref="G4:H4"/>
    <mergeCell ref="I4:K4"/>
    <mergeCell ref="A21:C21"/>
    <mergeCell ref="A22:C22"/>
    <mergeCell ref="A23:C23"/>
    <mergeCell ref="A4:A5"/>
    <mergeCell ref="B4:B5"/>
    <mergeCell ref="C4:C5"/>
    <mergeCell ref="D4:D5"/>
    <mergeCell ref="E4:E5"/>
    <mergeCell ref="F4:F5"/>
    <mergeCell ref="L4:L5"/>
    <mergeCell ref="M4:M5"/>
  </mergeCells>
  <printOptions horizontalCentered="1"/>
  <pageMargins left="0.62992125984252" right="0.62992125984252" top="0.708661417322835" bottom="0.590551181102362" header="1.02362204724409" footer="0.511811023622047"/>
  <pageSetup paperSize="9" scale="98"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view="pageBreakPreview" zoomScaleNormal="100" workbookViewId="0">
      <selection activeCell="T16" sqref="T16"/>
    </sheetView>
  </sheetViews>
  <sheetFormatPr defaultColWidth="9" defaultRowHeight="15.75" customHeight="1"/>
  <cols>
    <col min="1" max="1" width="4.375" style="4" customWidth="1"/>
    <col min="2" max="2" width="6.875" style="4" customWidth="1"/>
    <col min="3" max="3" width="11" style="4" customWidth="1"/>
    <col min="4" max="4" width="4.5" style="4" customWidth="1"/>
    <col min="5" max="5" width="4.375" style="4" customWidth="1"/>
    <col min="6" max="6" width="10.625" style="4" customWidth="1"/>
    <col min="7" max="7" width="11.875" style="4" customWidth="1"/>
    <col min="8" max="10" width="12.625" style="4" customWidth="1"/>
    <col min="11" max="11" width="7" style="4" customWidth="1"/>
    <col min="12" max="12" width="12.625" style="4" customWidth="1"/>
    <col min="13" max="13" width="5.125" style="4" customWidth="1"/>
    <col min="14" max="14" width="20" style="4" customWidth="1"/>
    <col min="15" max="16384" width="9" style="4"/>
  </cols>
  <sheetData>
    <row r="1" s="1" customFormat="1" ht="24.95" customHeight="1" spans="1:14">
      <c r="A1" s="5" t="s">
        <v>617</v>
      </c>
      <c r="B1" s="5"/>
      <c r="C1" s="5"/>
      <c r="D1" s="5"/>
      <c r="E1" s="5"/>
      <c r="F1" s="5"/>
      <c r="G1" s="5"/>
      <c r="H1" s="5"/>
      <c r="I1" s="5"/>
      <c r="J1" s="5"/>
      <c r="K1" s="5"/>
      <c r="L1" s="5"/>
      <c r="M1" s="5"/>
      <c r="N1" s="5"/>
    </row>
    <row r="2" s="2" customFormat="1" ht="20.1" customHeight="1" spans="1:14">
      <c r="A2" s="3" t="e">
        <f>CONCATENATE(#REF!,#REF!,#REF!,#REF!,#REF!,#REF!,#REF!)</f>
        <v>#REF!</v>
      </c>
      <c r="B2" s="3"/>
      <c r="C2" s="3"/>
      <c r="D2" s="3"/>
      <c r="E2" s="3"/>
      <c r="F2" s="3"/>
      <c r="G2" s="3"/>
      <c r="H2" s="3"/>
      <c r="I2" s="3"/>
      <c r="J2" s="3"/>
      <c r="K2" s="3"/>
      <c r="L2" s="3"/>
      <c r="M2" s="3"/>
      <c r="N2" s="3"/>
    </row>
    <row r="3" s="2" customFormat="1" ht="20.1" customHeight="1" spans="1:14">
      <c r="A3" s="2" t="e">
        <f>#REF!&amp;#REF!</f>
        <v>#REF!</v>
      </c>
      <c r="N3" s="6" t="s">
        <v>1</v>
      </c>
    </row>
    <row r="4" s="3" customFormat="1" ht="20.1" customHeight="1" spans="1:14">
      <c r="A4" s="7" t="s">
        <v>3</v>
      </c>
      <c r="B4" s="7" t="s">
        <v>618</v>
      </c>
      <c r="C4" s="71" t="s">
        <v>619</v>
      </c>
      <c r="D4" s="71" t="s">
        <v>208</v>
      </c>
      <c r="E4" s="71" t="s">
        <v>209</v>
      </c>
      <c r="F4" s="71" t="s">
        <v>620</v>
      </c>
      <c r="G4" s="71" t="s">
        <v>621</v>
      </c>
      <c r="H4" s="7" t="s">
        <v>91</v>
      </c>
      <c r="I4" s="7"/>
      <c r="J4" s="7" t="s">
        <v>92</v>
      </c>
      <c r="K4" s="7"/>
      <c r="L4" s="7"/>
      <c r="M4" s="71" t="s">
        <v>116</v>
      </c>
      <c r="N4" s="71" t="s">
        <v>6</v>
      </c>
    </row>
    <row r="5" s="3" customFormat="1" ht="20.1" customHeight="1" spans="1:14">
      <c r="A5" s="7"/>
      <c r="B5" s="7"/>
      <c r="C5" s="7"/>
      <c r="D5" s="7"/>
      <c r="E5" s="7"/>
      <c r="F5" s="7"/>
      <c r="G5" s="7"/>
      <c r="H5" s="7" t="s">
        <v>291</v>
      </c>
      <c r="I5" s="7" t="s">
        <v>292</v>
      </c>
      <c r="J5" s="7" t="s">
        <v>291</v>
      </c>
      <c r="K5" s="7" t="s">
        <v>229</v>
      </c>
      <c r="L5" s="7" t="s">
        <v>292</v>
      </c>
      <c r="M5" s="7"/>
      <c r="N5" s="7"/>
    </row>
    <row r="6" s="2" customFormat="1" ht="20.1" customHeight="1" spans="1:14">
      <c r="A6" s="7"/>
      <c r="B6" s="8"/>
      <c r="C6" s="8"/>
      <c r="D6" s="8"/>
      <c r="E6" s="7"/>
      <c r="F6" s="7"/>
      <c r="G6" s="9"/>
      <c r="H6" s="10"/>
      <c r="I6" s="10"/>
      <c r="J6" s="10"/>
      <c r="K6" s="7"/>
      <c r="L6" s="10">
        <f t="shared" ref="L6:L23" si="0">ROUND(J6*K6/100,0)</f>
        <v>0</v>
      </c>
      <c r="M6" s="10" t="str">
        <f t="shared" ref="M6:M26" si="1">IF(I6=0,"",(L6-I6)/I6*100)</f>
        <v/>
      </c>
      <c r="N6" s="11"/>
    </row>
    <row r="7" s="2" customFormat="1" ht="20.1" customHeight="1" spans="1:14">
      <c r="A7" s="7"/>
      <c r="B7" s="8"/>
      <c r="C7" s="8"/>
      <c r="D7" s="8"/>
      <c r="E7" s="7"/>
      <c r="F7" s="7"/>
      <c r="G7" s="9"/>
      <c r="H7" s="10"/>
      <c r="I7" s="10"/>
      <c r="J7" s="10"/>
      <c r="K7" s="7"/>
      <c r="L7" s="10">
        <f t="shared" si="0"/>
        <v>0</v>
      </c>
      <c r="M7" s="10" t="str">
        <f t="shared" si="1"/>
        <v/>
      </c>
      <c r="N7" s="11"/>
    </row>
    <row r="8" s="2" customFormat="1" ht="20.1" customHeight="1" spans="1:14">
      <c r="A8" s="7"/>
      <c r="B8" s="8"/>
      <c r="C8" s="8"/>
      <c r="D8" s="8"/>
      <c r="E8" s="7"/>
      <c r="F8" s="7"/>
      <c r="G8" s="9"/>
      <c r="H8" s="10"/>
      <c r="I8" s="10"/>
      <c r="J8" s="10"/>
      <c r="K8" s="7"/>
      <c r="L8" s="10">
        <f t="shared" si="0"/>
        <v>0</v>
      </c>
      <c r="M8" s="10" t="str">
        <f t="shared" si="1"/>
        <v/>
      </c>
      <c r="N8" s="11"/>
    </row>
    <row r="9" s="2" customFormat="1" ht="20.1" customHeight="1" spans="1:14">
      <c r="A9" s="7"/>
      <c r="B9" s="8"/>
      <c r="C9" s="8"/>
      <c r="D9" s="8"/>
      <c r="E9" s="7"/>
      <c r="F9" s="7"/>
      <c r="G9" s="9"/>
      <c r="H9" s="10"/>
      <c r="I9" s="10"/>
      <c r="J9" s="10"/>
      <c r="K9" s="7"/>
      <c r="L9" s="10">
        <f t="shared" si="0"/>
        <v>0</v>
      </c>
      <c r="M9" s="10" t="str">
        <f t="shared" si="1"/>
        <v/>
      </c>
      <c r="N9" s="11"/>
    </row>
    <row r="10" s="2" customFormat="1" ht="20.1" customHeight="1" spans="1:14">
      <c r="A10" s="7"/>
      <c r="B10" s="8"/>
      <c r="C10" s="8"/>
      <c r="D10" s="8"/>
      <c r="E10" s="7"/>
      <c r="F10" s="7"/>
      <c r="G10" s="9"/>
      <c r="H10" s="10"/>
      <c r="I10" s="10"/>
      <c r="J10" s="10"/>
      <c r="K10" s="7"/>
      <c r="L10" s="10">
        <f t="shared" si="0"/>
        <v>0</v>
      </c>
      <c r="M10" s="10" t="str">
        <f t="shared" si="1"/>
        <v/>
      </c>
      <c r="N10" s="11"/>
    </row>
    <row r="11" s="2" customFormat="1" ht="20.1" customHeight="1" spans="1:14">
      <c r="A11" s="7"/>
      <c r="B11" s="8"/>
      <c r="C11" s="8"/>
      <c r="D11" s="8"/>
      <c r="E11" s="7"/>
      <c r="F11" s="7"/>
      <c r="G11" s="9"/>
      <c r="H11" s="10"/>
      <c r="I11" s="10"/>
      <c r="J11" s="10"/>
      <c r="K11" s="7"/>
      <c r="L11" s="10">
        <f t="shared" si="0"/>
        <v>0</v>
      </c>
      <c r="M11" s="10" t="str">
        <f t="shared" si="1"/>
        <v/>
      </c>
      <c r="N11" s="11"/>
    </row>
    <row r="12" s="2" customFormat="1" ht="20.1" customHeight="1" spans="1:14">
      <c r="A12" s="7"/>
      <c r="B12" s="8"/>
      <c r="C12" s="8"/>
      <c r="D12" s="8"/>
      <c r="E12" s="7"/>
      <c r="F12" s="7"/>
      <c r="G12" s="9"/>
      <c r="H12" s="10"/>
      <c r="I12" s="10"/>
      <c r="J12" s="10"/>
      <c r="K12" s="7"/>
      <c r="L12" s="10">
        <f t="shared" si="0"/>
        <v>0</v>
      </c>
      <c r="M12" s="10" t="str">
        <f t="shared" si="1"/>
        <v/>
      </c>
      <c r="N12" s="11"/>
    </row>
    <row r="13" s="2" customFormat="1" ht="20.1" customHeight="1" spans="1:14">
      <c r="A13" s="7"/>
      <c r="B13" s="8"/>
      <c r="C13" s="8"/>
      <c r="D13" s="8"/>
      <c r="E13" s="7"/>
      <c r="F13" s="7"/>
      <c r="G13" s="9"/>
      <c r="H13" s="10"/>
      <c r="I13" s="10"/>
      <c r="J13" s="10"/>
      <c r="K13" s="7"/>
      <c r="L13" s="10">
        <f t="shared" si="0"/>
        <v>0</v>
      </c>
      <c r="M13" s="10" t="str">
        <f t="shared" si="1"/>
        <v/>
      </c>
      <c r="N13" s="11"/>
    </row>
    <row r="14" s="2" customFormat="1" ht="20.1" customHeight="1" spans="1:14">
      <c r="A14" s="7"/>
      <c r="B14" s="8"/>
      <c r="C14" s="8"/>
      <c r="D14" s="8"/>
      <c r="E14" s="7"/>
      <c r="F14" s="7"/>
      <c r="G14" s="9"/>
      <c r="H14" s="10"/>
      <c r="I14" s="10"/>
      <c r="J14" s="10"/>
      <c r="K14" s="7"/>
      <c r="L14" s="10">
        <f t="shared" si="0"/>
        <v>0</v>
      </c>
      <c r="M14" s="10" t="str">
        <f t="shared" si="1"/>
        <v/>
      </c>
      <c r="N14" s="11"/>
    </row>
    <row r="15" s="2" customFormat="1" ht="20.1" customHeight="1" spans="1:14">
      <c r="A15" s="7"/>
      <c r="B15" s="8"/>
      <c r="C15" s="8"/>
      <c r="D15" s="8"/>
      <c r="E15" s="7"/>
      <c r="F15" s="7"/>
      <c r="G15" s="9"/>
      <c r="H15" s="10"/>
      <c r="I15" s="10"/>
      <c r="J15" s="10"/>
      <c r="K15" s="7"/>
      <c r="L15" s="10">
        <f t="shared" si="0"/>
        <v>0</v>
      </c>
      <c r="M15" s="10" t="str">
        <f t="shared" si="1"/>
        <v/>
      </c>
      <c r="N15" s="11"/>
    </row>
    <row r="16" s="2" customFormat="1" ht="20.1" customHeight="1" spans="1:14">
      <c r="A16" s="7"/>
      <c r="B16" s="8"/>
      <c r="C16" s="8"/>
      <c r="D16" s="8"/>
      <c r="E16" s="7"/>
      <c r="F16" s="7"/>
      <c r="G16" s="9"/>
      <c r="H16" s="10"/>
      <c r="I16" s="72"/>
      <c r="J16" s="10"/>
      <c r="K16" s="7"/>
      <c r="L16" s="10">
        <f t="shared" si="0"/>
        <v>0</v>
      </c>
      <c r="M16" s="10" t="str">
        <f t="shared" si="1"/>
        <v/>
      </c>
      <c r="N16" s="11"/>
    </row>
    <row r="17" s="2" customFormat="1" ht="20.1" customHeight="1" spans="1:14">
      <c r="A17" s="7"/>
      <c r="B17" s="8"/>
      <c r="C17" s="8"/>
      <c r="D17" s="8"/>
      <c r="E17" s="7"/>
      <c r="F17" s="7"/>
      <c r="G17" s="9"/>
      <c r="H17" s="12"/>
      <c r="I17" s="10"/>
      <c r="J17" s="42"/>
      <c r="K17" s="7"/>
      <c r="L17" s="10">
        <f t="shared" si="0"/>
        <v>0</v>
      </c>
      <c r="M17" s="10" t="str">
        <f t="shared" si="1"/>
        <v/>
      </c>
      <c r="N17" s="11"/>
    </row>
    <row r="18" s="2" customFormat="1" ht="20.1" customHeight="1" spans="1:14">
      <c r="A18" s="7"/>
      <c r="B18" s="8"/>
      <c r="C18" s="8"/>
      <c r="D18" s="8"/>
      <c r="E18" s="7"/>
      <c r="F18" s="7"/>
      <c r="G18" s="9"/>
      <c r="H18" s="10"/>
      <c r="I18" s="47"/>
      <c r="J18" s="10"/>
      <c r="K18" s="7"/>
      <c r="L18" s="10">
        <f t="shared" si="0"/>
        <v>0</v>
      </c>
      <c r="M18" s="10" t="str">
        <f t="shared" si="1"/>
        <v/>
      </c>
      <c r="N18" s="11"/>
    </row>
    <row r="19" s="2" customFormat="1" ht="20.1" customHeight="1" spans="1:14">
      <c r="A19" s="7"/>
      <c r="B19" s="8"/>
      <c r="C19" s="8"/>
      <c r="D19" s="8"/>
      <c r="E19" s="7"/>
      <c r="F19" s="7"/>
      <c r="G19" s="9"/>
      <c r="H19" s="10"/>
      <c r="I19" s="10"/>
      <c r="J19" s="10"/>
      <c r="K19" s="7"/>
      <c r="L19" s="10">
        <f t="shared" si="0"/>
        <v>0</v>
      </c>
      <c r="M19" s="10" t="str">
        <f t="shared" si="1"/>
        <v/>
      </c>
      <c r="N19" s="11"/>
    </row>
    <row r="20" s="2" customFormat="1" ht="20.1" customHeight="1" spans="1:14">
      <c r="A20" s="7"/>
      <c r="B20" s="8"/>
      <c r="C20" s="8"/>
      <c r="D20" s="8"/>
      <c r="E20" s="7"/>
      <c r="F20" s="7"/>
      <c r="G20" s="9"/>
      <c r="H20" s="10"/>
      <c r="I20" s="10"/>
      <c r="J20" s="10"/>
      <c r="K20" s="7"/>
      <c r="L20" s="10">
        <f t="shared" si="0"/>
        <v>0</v>
      </c>
      <c r="M20" s="10" t="str">
        <f t="shared" si="1"/>
        <v/>
      </c>
      <c r="N20" s="11"/>
    </row>
    <row r="21" s="2" customFormat="1" ht="20.1" customHeight="1" spans="1:14">
      <c r="A21" s="7"/>
      <c r="B21" s="8"/>
      <c r="C21" s="8"/>
      <c r="D21" s="8"/>
      <c r="E21" s="13"/>
      <c r="F21" s="7"/>
      <c r="G21" s="9"/>
      <c r="H21" s="10"/>
      <c r="I21" s="10"/>
      <c r="J21" s="10"/>
      <c r="K21" s="7"/>
      <c r="L21" s="10">
        <f t="shared" si="0"/>
        <v>0</v>
      </c>
      <c r="M21" s="10" t="str">
        <f t="shared" si="1"/>
        <v/>
      </c>
      <c r="N21" s="11"/>
    </row>
    <row r="22" s="2" customFormat="1" ht="20.1" customHeight="1" spans="1:14">
      <c r="A22" s="7"/>
      <c r="B22" s="8"/>
      <c r="C22" s="8"/>
      <c r="D22" s="8"/>
      <c r="E22" s="7"/>
      <c r="F22" s="7"/>
      <c r="G22" s="9"/>
      <c r="H22" s="10"/>
      <c r="I22" s="10"/>
      <c r="J22" s="10"/>
      <c r="K22" s="7"/>
      <c r="L22" s="10">
        <f t="shared" si="0"/>
        <v>0</v>
      </c>
      <c r="M22" s="10" t="str">
        <f t="shared" si="1"/>
        <v/>
      </c>
      <c r="N22" s="11"/>
    </row>
    <row r="23" s="2" customFormat="1" ht="20.1" customHeight="1" spans="1:14">
      <c r="A23" s="7"/>
      <c r="B23" s="8"/>
      <c r="C23" s="8"/>
      <c r="D23" s="8"/>
      <c r="E23" s="7"/>
      <c r="F23" s="7"/>
      <c r="G23" s="9"/>
      <c r="H23" s="10"/>
      <c r="I23" s="10"/>
      <c r="J23" s="10"/>
      <c r="K23" s="7"/>
      <c r="L23" s="10">
        <f t="shared" si="0"/>
        <v>0</v>
      </c>
      <c r="M23" s="10" t="str">
        <f t="shared" si="1"/>
        <v/>
      </c>
      <c r="N23" s="11"/>
    </row>
    <row r="24" s="2" customFormat="1" ht="20.1" customHeight="1" spans="1:14">
      <c r="A24" s="7" t="s">
        <v>158</v>
      </c>
      <c r="B24" s="7"/>
      <c r="C24" s="7"/>
      <c r="D24" s="8"/>
      <c r="E24" s="7"/>
      <c r="F24" s="7"/>
      <c r="G24" s="9"/>
      <c r="H24" s="10">
        <f t="shared" ref="H24:L24" si="2">SUM(H6:H23)</f>
        <v>0</v>
      </c>
      <c r="I24" s="10">
        <f t="shared" si="2"/>
        <v>0</v>
      </c>
      <c r="J24" s="10">
        <f t="shared" si="2"/>
        <v>0</v>
      </c>
      <c r="K24" s="7"/>
      <c r="L24" s="10">
        <f t="shared" si="2"/>
        <v>0</v>
      </c>
      <c r="M24" s="10" t="str">
        <f t="shared" si="1"/>
        <v/>
      </c>
      <c r="N24" s="11"/>
    </row>
    <row r="25" s="2" customFormat="1" ht="20.1" customHeight="1" spans="1:14">
      <c r="A25" s="7" t="s">
        <v>616</v>
      </c>
      <c r="B25" s="7"/>
      <c r="C25" s="7"/>
      <c r="D25" s="11"/>
      <c r="E25" s="7"/>
      <c r="F25" s="7"/>
      <c r="G25" s="9"/>
      <c r="H25" s="10"/>
      <c r="I25" s="10"/>
      <c r="J25" s="10"/>
      <c r="K25" s="7"/>
      <c r="L25" s="10"/>
      <c r="M25" s="10" t="str">
        <f t="shared" si="1"/>
        <v/>
      </c>
      <c r="N25" s="11"/>
    </row>
    <row r="26" s="2" customFormat="1" ht="20.1" customHeight="1" spans="1:14">
      <c r="A26" s="7" t="s">
        <v>166</v>
      </c>
      <c r="B26" s="7"/>
      <c r="C26" s="7"/>
      <c r="D26" s="7"/>
      <c r="E26" s="7"/>
      <c r="F26" s="7"/>
      <c r="G26" s="9"/>
      <c r="H26" s="10">
        <f t="shared" ref="H26:L26" si="3">H24-H25</f>
        <v>0</v>
      </c>
      <c r="I26" s="10">
        <f t="shared" si="3"/>
        <v>0</v>
      </c>
      <c r="J26" s="10">
        <f t="shared" si="3"/>
        <v>0</v>
      </c>
      <c r="K26" s="7"/>
      <c r="L26" s="10">
        <f t="shared" si="3"/>
        <v>0</v>
      </c>
      <c r="M26" s="10" t="str">
        <f t="shared" si="1"/>
        <v/>
      </c>
      <c r="N26" s="11"/>
    </row>
    <row r="27" s="2" customFormat="1" customHeight="1" spans="1:1">
      <c r="A27" s="15">
        <f>生产性生物资产!A24</f>
        <v>0</v>
      </c>
    </row>
    <row r="28" s="2" customFormat="1" customHeight="1" spans="1:1">
      <c r="A28" s="15" t="e">
        <f>CONCATENATE(#REF!,#REF!,#REF!,#REF!,#REF!,#REF!,#REF!)</f>
        <v>#REF!</v>
      </c>
    </row>
  </sheetData>
  <mergeCells count="16">
    <mergeCell ref="A1:N1"/>
    <mergeCell ref="A2:N2"/>
    <mergeCell ref="H4:I4"/>
    <mergeCell ref="J4:L4"/>
    <mergeCell ref="A24:C24"/>
    <mergeCell ref="A25:C25"/>
    <mergeCell ref="A26:C26"/>
    <mergeCell ref="A4:A5"/>
    <mergeCell ref="B4:B5"/>
    <mergeCell ref="C4:C5"/>
    <mergeCell ref="D4:D5"/>
    <mergeCell ref="E4:E5"/>
    <mergeCell ref="F4:F5"/>
    <mergeCell ref="G4:G5"/>
    <mergeCell ref="M4:M5"/>
    <mergeCell ref="N4:N5"/>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view="pageBreakPreview" zoomScaleNormal="100" workbookViewId="0">
      <selection activeCell="T16" sqref="T16"/>
    </sheetView>
  </sheetViews>
  <sheetFormatPr defaultColWidth="9" defaultRowHeight="13"/>
  <cols>
    <col min="1" max="1" width="4.5" style="19" customWidth="1"/>
    <col min="2" max="2" width="9" style="19"/>
    <col min="3" max="3" width="11.875" style="19" customWidth="1"/>
    <col min="4" max="5" width="12" style="19" customWidth="1"/>
    <col min="6" max="7" width="13" style="19" customWidth="1"/>
    <col min="8" max="8" width="14.375" style="19" customWidth="1"/>
    <col min="9" max="9" width="12" style="19" customWidth="1"/>
    <col min="10" max="16384" width="9" style="19"/>
  </cols>
  <sheetData>
    <row r="1" ht="24.75" customHeight="1" spans="1:9">
      <c r="A1" s="52" t="s">
        <v>622</v>
      </c>
      <c r="B1" s="52"/>
      <c r="C1" s="52"/>
      <c r="D1" s="52"/>
      <c r="E1" s="52"/>
      <c r="F1" s="52"/>
      <c r="G1" s="52"/>
      <c r="H1" s="52"/>
      <c r="I1" s="52"/>
    </row>
    <row r="2" spans="1:9">
      <c r="A2" s="101" t="e">
        <f>油气资产!A2</f>
        <v>#REF!</v>
      </c>
      <c r="B2" s="101"/>
      <c r="C2" s="101"/>
      <c r="D2" s="101"/>
      <c r="E2" s="101"/>
      <c r="F2" s="101"/>
      <c r="G2" s="101"/>
      <c r="H2" s="101"/>
      <c r="I2" s="101"/>
    </row>
    <row r="3" spans="1:9">
      <c r="A3" s="19" t="e">
        <f>油气资产!A3</f>
        <v>#REF!</v>
      </c>
      <c r="I3" s="53" t="s">
        <v>231</v>
      </c>
    </row>
    <row r="4" s="50" customFormat="1" ht="18.95" customHeight="1" spans="1:9">
      <c r="A4" s="24" t="s">
        <v>3</v>
      </c>
      <c r="B4" s="24" t="s">
        <v>623</v>
      </c>
      <c r="C4" s="23" t="s">
        <v>162</v>
      </c>
      <c r="D4" s="24" t="s">
        <v>624</v>
      </c>
      <c r="E4" s="24" t="s">
        <v>91</v>
      </c>
      <c r="F4" s="24" t="s">
        <v>92</v>
      </c>
      <c r="G4" s="24" t="s">
        <v>233</v>
      </c>
      <c r="H4" s="24" t="s">
        <v>116</v>
      </c>
      <c r="I4" s="24" t="s">
        <v>6</v>
      </c>
    </row>
    <row r="5" ht="18.95" customHeight="1" spans="1:9">
      <c r="A5" s="23"/>
      <c r="B5" s="23"/>
      <c r="C5" s="102"/>
      <c r="D5" s="102"/>
      <c r="E5" s="102"/>
      <c r="F5" s="102"/>
      <c r="G5" s="102"/>
      <c r="H5" s="102" t="s">
        <v>244</v>
      </c>
      <c r="I5" s="106"/>
    </row>
    <row r="6" ht="18.95" customHeight="1" spans="1:9">
      <c r="A6" s="24"/>
      <c r="B6" s="26"/>
      <c r="C6" s="29"/>
      <c r="D6" s="29"/>
      <c r="E6" s="29"/>
      <c r="F6" s="29"/>
      <c r="G6" s="29"/>
      <c r="H6" s="29"/>
      <c r="I6" s="29"/>
    </row>
    <row r="7" ht="18.95" customHeight="1" spans="1:9">
      <c r="A7" s="24"/>
      <c r="B7" s="26"/>
      <c r="C7" s="26"/>
      <c r="D7" s="26"/>
      <c r="E7" s="26"/>
      <c r="F7" s="26"/>
      <c r="G7" s="26"/>
      <c r="H7" s="26"/>
      <c r="I7" s="26"/>
    </row>
    <row r="8" ht="18.95" customHeight="1" spans="1:9">
      <c r="A8" s="24"/>
      <c r="B8" s="26"/>
      <c r="C8" s="26"/>
      <c r="D8" s="26"/>
      <c r="E8" s="26"/>
      <c r="F8" s="29"/>
      <c r="G8" s="29"/>
      <c r="H8" s="103"/>
      <c r="I8" s="26"/>
    </row>
    <row r="9" ht="18.95" customHeight="1" spans="1:9">
      <c r="A9" s="26"/>
      <c r="B9" s="26"/>
      <c r="C9" s="26"/>
      <c r="D9" s="26"/>
      <c r="E9" s="26"/>
      <c r="F9" s="26"/>
      <c r="G9" s="26"/>
      <c r="H9" s="26"/>
      <c r="I9" s="26"/>
    </row>
    <row r="10" ht="18.95" customHeight="1" spans="1:9">
      <c r="A10" s="26"/>
      <c r="B10" s="26"/>
      <c r="C10" s="26"/>
      <c r="D10" s="26"/>
      <c r="E10" s="26"/>
      <c r="F10" s="26"/>
      <c r="G10" s="26"/>
      <c r="H10" s="26"/>
      <c r="I10" s="26"/>
    </row>
    <row r="11" ht="18.95" customHeight="1" spans="1:9">
      <c r="A11" s="26"/>
      <c r="B11" s="26"/>
      <c r="C11" s="26"/>
      <c r="D11" s="26"/>
      <c r="E11" s="26"/>
      <c r="F11" s="26"/>
      <c r="G11" s="26"/>
      <c r="H11" s="26"/>
      <c r="I11" s="26"/>
    </row>
    <row r="12" ht="18.95" customHeight="1" spans="1:9">
      <c r="A12" s="26"/>
      <c r="B12" s="26"/>
      <c r="C12" s="29"/>
      <c r="D12" s="29"/>
      <c r="E12" s="29"/>
      <c r="F12" s="29"/>
      <c r="G12" s="29"/>
      <c r="H12" s="29"/>
      <c r="I12" s="29"/>
    </row>
    <row r="13" ht="18.95" customHeight="1" spans="1:9">
      <c r="A13" s="24"/>
      <c r="B13" s="104"/>
      <c r="C13" s="29"/>
      <c r="D13" s="105"/>
      <c r="E13" s="105"/>
      <c r="F13" s="105"/>
      <c r="G13" s="105"/>
      <c r="H13" s="26"/>
      <c r="I13" s="105"/>
    </row>
    <row r="14" ht="18.95" customHeight="1" spans="1:9">
      <c r="A14" s="24"/>
      <c r="B14" s="26"/>
      <c r="C14" s="29"/>
      <c r="D14" s="29"/>
      <c r="E14" s="29"/>
      <c r="F14" s="29"/>
      <c r="G14" s="29"/>
      <c r="H14" s="29"/>
      <c r="I14" s="29"/>
    </row>
    <row r="15" ht="18.95" customHeight="1" spans="1:9">
      <c r="A15" s="24"/>
      <c r="B15" s="26"/>
      <c r="C15" s="26"/>
      <c r="D15" s="26"/>
      <c r="E15" s="26"/>
      <c r="F15" s="26"/>
      <c r="G15" s="26"/>
      <c r="H15" s="26"/>
      <c r="I15" s="26"/>
    </row>
    <row r="16" ht="18.95" customHeight="1" spans="1:9">
      <c r="A16" s="24"/>
      <c r="B16" s="26"/>
      <c r="C16" s="26"/>
      <c r="D16" s="26"/>
      <c r="E16" s="26"/>
      <c r="F16" s="29"/>
      <c r="G16" s="29"/>
      <c r="H16" s="103"/>
      <c r="I16" s="26"/>
    </row>
    <row r="17" ht="18.95" customHeight="1" spans="1:9">
      <c r="A17" s="26"/>
      <c r="B17" s="26"/>
      <c r="C17" s="26"/>
      <c r="D17" s="26"/>
      <c r="E17" s="26"/>
      <c r="F17" s="26"/>
      <c r="G17" s="26"/>
      <c r="H17" s="26"/>
      <c r="I17" s="26"/>
    </row>
    <row r="18" ht="18.95" customHeight="1" spans="1:9">
      <c r="A18" s="26"/>
      <c r="B18" s="26"/>
      <c r="C18" s="26"/>
      <c r="D18" s="26"/>
      <c r="E18" s="26"/>
      <c r="F18" s="26"/>
      <c r="G18" s="26"/>
      <c r="H18" s="26"/>
      <c r="I18" s="26"/>
    </row>
    <row r="19" ht="18.95" customHeight="1" spans="1:9">
      <c r="A19" s="26"/>
      <c r="B19" s="26"/>
      <c r="C19" s="26"/>
      <c r="D19" s="26"/>
      <c r="E19" s="26"/>
      <c r="F19" s="26"/>
      <c r="G19" s="26"/>
      <c r="H19" s="26"/>
      <c r="I19" s="26"/>
    </row>
    <row r="20" spans="1:9">
      <c r="A20" s="59">
        <f>油气资产!A27</f>
        <v>0</v>
      </c>
      <c r="B20" s="59"/>
      <c r="C20" s="59"/>
      <c r="D20" s="59"/>
      <c r="E20" s="59"/>
      <c r="F20" s="59"/>
      <c r="G20" s="59"/>
      <c r="H20" s="59"/>
      <c r="I20" s="59"/>
    </row>
    <row r="21" spans="1:1">
      <c r="A21" s="59" t="e">
        <f>油气资产!A28</f>
        <v>#REF!</v>
      </c>
    </row>
  </sheetData>
  <mergeCells count="2">
    <mergeCell ref="A1:I1"/>
    <mergeCell ref="A2:I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I25"/>
  <sheetViews>
    <sheetView view="pageBreakPreview" zoomScaleNormal="85" workbookViewId="0">
      <selection activeCell="T16" sqref="T16"/>
    </sheetView>
  </sheetViews>
  <sheetFormatPr defaultColWidth="9" defaultRowHeight="15.75" customHeight="1"/>
  <cols>
    <col min="1" max="1" width="7.625" style="4" customWidth="1"/>
    <col min="2" max="2" width="28" style="4" customWidth="1"/>
    <col min="3" max="5" width="23.625" style="4" customWidth="1"/>
    <col min="6" max="6" width="11" style="4" customWidth="1"/>
    <col min="7" max="16384" width="9" style="4"/>
  </cols>
  <sheetData>
    <row r="1" s="1" customFormat="1" ht="24.95" customHeight="1" spans="1:6">
      <c r="A1" s="5" t="s">
        <v>625</v>
      </c>
      <c r="B1" s="5"/>
      <c r="C1" s="5"/>
      <c r="D1" s="5"/>
      <c r="E1" s="5"/>
      <c r="F1" s="5"/>
    </row>
    <row r="2" s="2" customFormat="1" ht="20.1" customHeight="1" spans="1:6">
      <c r="A2" s="3" t="e">
        <f>CONCATENATE(#REF!,#REF!,#REF!,#REF!,#REF!,#REF!,#REF!)</f>
        <v>#REF!</v>
      </c>
      <c r="B2" s="3"/>
      <c r="C2" s="3"/>
      <c r="D2" s="3"/>
      <c r="E2" s="3"/>
      <c r="F2" s="3"/>
    </row>
    <row r="3" s="2" customFormat="1" ht="20.1" customHeight="1" spans="1:6">
      <c r="A3" s="2" t="e">
        <f>#REF!&amp;#REF!</f>
        <v>#REF!</v>
      </c>
      <c r="F3" s="44" t="s">
        <v>1</v>
      </c>
    </row>
    <row r="4" s="3" customFormat="1" ht="24.95" customHeight="1" spans="1:6">
      <c r="A4" s="45" t="s">
        <v>89</v>
      </c>
      <c r="B4" s="45" t="s">
        <v>90</v>
      </c>
      <c r="C4" s="45" t="s">
        <v>91</v>
      </c>
      <c r="D4" s="45" t="s">
        <v>92</v>
      </c>
      <c r="E4" s="46" t="s">
        <v>93</v>
      </c>
      <c r="F4" s="45" t="s">
        <v>116</v>
      </c>
    </row>
    <row r="5" s="2" customFormat="1" ht="20.1" customHeight="1" spans="1:6">
      <c r="A5" s="45" t="s">
        <v>626</v>
      </c>
      <c r="B5" s="68" t="s">
        <v>627</v>
      </c>
      <c r="C5" s="10">
        <f>'无形-土地'!K26</f>
        <v>0</v>
      </c>
      <c r="D5" s="10">
        <f>'无形-土地'!L26</f>
        <v>0</v>
      </c>
      <c r="E5" s="10">
        <f>D5-C5</f>
        <v>0</v>
      </c>
      <c r="F5" s="47" t="str">
        <f>IF(C5=0,"",E5/C5*100)</f>
        <v/>
      </c>
    </row>
    <row r="6" s="2" customFormat="1" ht="20.1" customHeight="1" spans="1:6">
      <c r="A6" s="45" t="s">
        <v>628</v>
      </c>
      <c r="B6" s="68" t="s">
        <v>629</v>
      </c>
      <c r="C6" s="10">
        <f>'无形-矿业权'!J26</f>
        <v>0</v>
      </c>
      <c r="D6" s="10">
        <f>'无形-矿业权'!K26</f>
        <v>0</v>
      </c>
      <c r="E6" s="10"/>
      <c r="F6" s="47"/>
    </row>
    <row r="7" s="2" customFormat="1" ht="20.1" customHeight="1" spans="1:6">
      <c r="A7" s="45" t="s">
        <v>630</v>
      </c>
      <c r="B7" s="68" t="s">
        <v>631</v>
      </c>
      <c r="C7" s="10">
        <f>'无形-其他'!F25</f>
        <v>0</v>
      </c>
      <c r="D7" s="10">
        <f>'无形-其他'!H25</f>
        <v>0</v>
      </c>
      <c r="E7" s="10">
        <f>D7-C7</f>
        <v>0</v>
      </c>
      <c r="F7" s="47" t="str">
        <f>IF(C7=0,"",E7/C7*100)</f>
        <v/>
      </c>
    </row>
    <row r="8" s="2" customFormat="1" ht="20.1" customHeight="1" spans="1:6">
      <c r="A8" s="45"/>
      <c r="B8" s="68"/>
      <c r="C8" s="10"/>
      <c r="D8" s="10"/>
      <c r="E8" s="10"/>
      <c r="F8" s="47"/>
    </row>
    <row r="9" s="2" customFormat="1" ht="20.1" customHeight="1" spans="1:6">
      <c r="A9" s="45"/>
      <c r="B9" s="68"/>
      <c r="C9" s="10"/>
      <c r="D9" s="10"/>
      <c r="E9" s="10"/>
      <c r="F9" s="47"/>
    </row>
    <row r="10" s="2" customFormat="1" ht="20.1" customHeight="1" spans="1:6">
      <c r="A10" s="45"/>
      <c r="B10" s="68"/>
      <c r="C10" s="10"/>
      <c r="D10" s="10"/>
      <c r="E10" s="10"/>
      <c r="F10" s="47"/>
    </row>
    <row r="11" s="2" customFormat="1" ht="20.1" customHeight="1" spans="1:6">
      <c r="A11" s="45"/>
      <c r="B11" s="68"/>
      <c r="C11" s="10"/>
      <c r="D11" s="10"/>
      <c r="E11" s="10"/>
      <c r="F11" s="47"/>
    </row>
    <row r="12" s="2" customFormat="1" ht="20.1" customHeight="1" spans="1:6">
      <c r="A12" s="45"/>
      <c r="B12" s="68"/>
      <c r="C12" s="10"/>
      <c r="D12" s="10"/>
      <c r="E12" s="10"/>
      <c r="F12" s="47"/>
    </row>
    <row r="13" s="2" customFormat="1" ht="20.1" customHeight="1" spans="1:6">
      <c r="A13" s="45"/>
      <c r="B13" s="68"/>
      <c r="C13" s="10"/>
      <c r="D13" s="10"/>
      <c r="E13" s="10"/>
      <c r="F13" s="47"/>
    </row>
    <row r="14" s="2" customFormat="1" ht="20.1" customHeight="1" spans="1:6">
      <c r="A14" s="45"/>
      <c r="B14" s="68"/>
      <c r="C14" s="10"/>
      <c r="D14" s="10"/>
      <c r="E14" s="10"/>
      <c r="F14" s="47"/>
    </row>
    <row r="15" s="2" customFormat="1" ht="20.1" customHeight="1" spans="1:9">
      <c r="A15" s="45"/>
      <c r="B15" s="68"/>
      <c r="C15" s="10"/>
      <c r="D15" s="10"/>
      <c r="E15" s="10"/>
      <c r="F15" s="47"/>
      <c r="I15" s="11"/>
    </row>
    <row r="16" s="2" customFormat="1" ht="20.1" customHeight="1" spans="1:6">
      <c r="A16" s="45"/>
      <c r="B16" s="68"/>
      <c r="C16" s="10"/>
      <c r="D16" s="10"/>
      <c r="E16" s="10"/>
      <c r="F16" s="47"/>
    </row>
    <row r="17" s="2" customFormat="1" ht="20.1" customHeight="1" spans="1:6">
      <c r="A17" s="45"/>
      <c r="B17" s="68"/>
      <c r="C17" s="10"/>
      <c r="D17" s="10"/>
      <c r="E17" s="10"/>
      <c r="F17" s="47"/>
    </row>
    <row r="18" s="2" customFormat="1" ht="20.1" customHeight="1" spans="1:6">
      <c r="A18" s="45"/>
      <c r="B18" s="68"/>
      <c r="C18" s="10"/>
      <c r="D18" s="10"/>
      <c r="E18" s="10"/>
      <c r="F18" s="47"/>
    </row>
    <row r="19" s="2" customFormat="1" ht="20.1" customHeight="1" spans="1:6">
      <c r="A19" s="45"/>
      <c r="B19" s="68"/>
      <c r="C19" s="10"/>
      <c r="D19" s="10"/>
      <c r="E19" s="12"/>
      <c r="F19" s="10"/>
    </row>
    <row r="20" s="2" customFormat="1" ht="20.1" customHeight="1" spans="1:6">
      <c r="A20" s="45"/>
      <c r="B20" s="68"/>
      <c r="C20" s="10"/>
      <c r="D20" s="10"/>
      <c r="E20" s="10"/>
      <c r="F20" s="47"/>
    </row>
    <row r="21" s="2" customFormat="1" ht="20.1" customHeight="1" spans="1:6">
      <c r="A21" s="46" t="s">
        <v>632</v>
      </c>
      <c r="B21" s="100"/>
      <c r="C21" s="10">
        <f>SUM(C5:C7)</f>
        <v>0</v>
      </c>
      <c r="D21" s="10">
        <f>SUM(D5:D7)</f>
        <v>0</v>
      </c>
      <c r="E21" s="10">
        <f>SUM(E5:E7)</f>
        <v>0</v>
      </c>
      <c r="F21" s="47" t="str">
        <f>IF(C21=0,"",E21/C21*100)</f>
        <v/>
      </c>
    </row>
    <row r="22" s="2" customFormat="1" ht="20.1" customHeight="1" spans="1:6">
      <c r="A22" s="46" t="s">
        <v>633</v>
      </c>
      <c r="B22" s="100"/>
      <c r="C22" s="10"/>
      <c r="D22" s="10"/>
      <c r="E22" s="10"/>
      <c r="F22" s="47" t="str">
        <f>IF(C22=0,"",E22/C22*100)</f>
        <v/>
      </c>
    </row>
    <row r="23" s="2" customFormat="1" ht="20.1" customHeight="1" spans="1:6">
      <c r="A23" s="45" t="s">
        <v>634</v>
      </c>
      <c r="B23" s="45" t="s">
        <v>635</v>
      </c>
      <c r="C23" s="10">
        <f>C21-C22</f>
        <v>0</v>
      </c>
      <c r="D23" s="10">
        <f>D21-D22</f>
        <v>0</v>
      </c>
      <c r="E23" s="10">
        <f>D23-C23</f>
        <v>0</v>
      </c>
      <c r="F23" s="47" t="str">
        <f>IF(C23=0,"",E23/C23*100)</f>
        <v/>
      </c>
    </row>
    <row r="24" s="2" customFormat="1" customHeight="1" spans="1:1">
      <c r="A24" s="15">
        <f>油气资产!A27</f>
        <v>0</v>
      </c>
    </row>
    <row r="25" s="2" customFormat="1" customHeight="1" spans="1:1">
      <c r="A25" s="15" t="e">
        <f>CONCATENATE(#REF!,#REF!,#REF!,#REF!,#REF!,#REF!,#REF!)</f>
        <v>#REF!</v>
      </c>
    </row>
  </sheetData>
  <mergeCells count="4">
    <mergeCell ref="A1:F1"/>
    <mergeCell ref="A2:F2"/>
    <mergeCell ref="A21:B21"/>
    <mergeCell ref="A22:B22"/>
  </mergeCells>
  <hyperlinks>
    <hyperlink ref="B5" location="'无形-土地'!B1" display="无形资产-土地使用权"/>
    <hyperlink ref="B7" location="'无形-其他'!B1" display="无形资产-其他无形资产"/>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3">
    <pageSetUpPr fitToPage="1"/>
  </sheetPr>
  <dimension ref="A1:O28"/>
  <sheetViews>
    <sheetView view="pageBreakPreview" zoomScaleNormal="100" workbookViewId="0">
      <selection activeCell="T16" sqref="T16"/>
    </sheetView>
  </sheetViews>
  <sheetFormatPr defaultColWidth="9" defaultRowHeight="15.75" customHeight="1"/>
  <cols>
    <col min="1" max="1" width="6.375" style="4" customWidth="1"/>
    <col min="2" max="2" width="10.375" style="4" customWidth="1"/>
    <col min="3" max="3" width="9.625" style="4" customWidth="1"/>
    <col min="4" max="4" width="10.5" style="4" customWidth="1"/>
    <col min="5" max="8" width="8.375" style="4" customWidth="1"/>
    <col min="9" max="9" width="8" style="4" customWidth="1"/>
    <col min="10" max="10" width="12.5" style="4" customWidth="1"/>
    <col min="11" max="13" width="13" style="4" customWidth="1"/>
    <col min="14" max="14" width="8.125" style="4" customWidth="1"/>
    <col min="15" max="16384" width="9" style="4"/>
  </cols>
  <sheetData>
    <row r="1" s="1" customFormat="1" ht="24.95" customHeight="1" spans="1:15">
      <c r="A1" s="5" t="s">
        <v>636</v>
      </c>
      <c r="B1" s="5"/>
      <c r="C1" s="5"/>
      <c r="D1" s="5"/>
      <c r="E1" s="5"/>
      <c r="F1" s="5"/>
      <c r="G1" s="5"/>
      <c r="H1" s="5"/>
      <c r="I1" s="5"/>
      <c r="J1" s="5"/>
      <c r="K1" s="5"/>
      <c r="L1" s="5"/>
      <c r="M1" s="5"/>
      <c r="N1" s="5"/>
      <c r="O1" s="5"/>
    </row>
    <row r="2" s="2" customFormat="1" ht="20.1" customHeight="1" spans="1:15">
      <c r="A2" s="3" t="e">
        <f>CONCATENATE(#REF!,#REF!,#REF!,#REF!,#REF!,#REF!,#REF!)</f>
        <v>#REF!</v>
      </c>
      <c r="B2" s="3"/>
      <c r="C2" s="3"/>
      <c r="D2" s="3"/>
      <c r="E2" s="3"/>
      <c r="F2" s="3"/>
      <c r="G2" s="3"/>
      <c r="H2" s="3"/>
      <c r="I2" s="3"/>
      <c r="J2" s="3"/>
      <c r="K2" s="3"/>
      <c r="L2" s="3"/>
      <c r="M2" s="3"/>
      <c r="N2" s="3"/>
      <c r="O2" s="3"/>
    </row>
    <row r="3" s="2" customFormat="1" ht="20.1" customHeight="1" spans="1:15">
      <c r="A3" s="2" t="e">
        <f>#REF!&amp;#REF!</f>
        <v>#REF!</v>
      </c>
      <c r="O3" s="6" t="s">
        <v>1</v>
      </c>
    </row>
    <row r="4" s="70" customFormat="1" ht="24.95" customHeight="1" spans="1:15">
      <c r="A4" s="71" t="s">
        <v>3</v>
      </c>
      <c r="B4" s="71" t="s">
        <v>303</v>
      </c>
      <c r="C4" s="96" t="s">
        <v>304</v>
      </c>
      <c r="D4" s="71" t="s">
        <v>305</v>
      </c>
      <c r="E4" s="71" t="s">
        <v>306</v>
      </c>
      <c r="F4" s="71" t="s">
        <v>307</v>
      </c>
      <c r="G4" s="71" t="s">
        <v>309</v>
      </c>
      <c r="H4" s="71" t="s">
        <v>310</v>
      </c>
      <c r="I4" s="71" t="s">
        <v>311</v>
      </c>
      <c r="J4" s="71" t="s">
        <v>228</v>
      </c>
      <c r="K4" s="71" t="s">
        <v>91</v>
      </c>
      <c r="L4" s="71" t="s">
        <v>92</v>
      </c>
      <c r="M4" s="71" t="s">
        <v>233</v>
      </c>
      <c r="N4" s="71" t="s">
        <v>116</v>
      </c>
      <c r="O4" s="71" t="s">
        <v>6</v>
      </c>
    </row>
    <row r="5" s="2" customFormat="1" ht="20.1" customHeight="1" spans="1:15">
      <c r="A5" s="7"/>
      <c r="B5" s="7"/>
      <c r="C5" s="97"/>
      <c r="D5" s="8"/>
      <c r="E5" s="9"/>
      <c r="F5" s="7"/>
      <c r="G5" s="7"/>
      <c r="H5" s="7"/>
      <c r="I5" s="10"/>
      <c r="J5" s="10"/>
      <c r="K5" s="10"/>
      <c r="L5" s="10"/>
      <c r="M5" s="10"/>
      <c r="N5" s="10" t="str">
        <f t="shared" ref="N5:N24" si="0">IF(K5=0,"",(L5-K5)/K5*100)</f>
        <v/>
      </c>
      <c r="O5" s="11"/>
    </row>
    <row r="6" s="2" customFormat="1" ht="20.1" customHeight="1" spans="1:15">
      <c r="A6" s="7"/>
      <c r="B6" s="7"/>
      <c r="C6" s="97"/>
      <c r="D6" s="8"/>
      <c r="E6" s="9"/>
      <c r="F6" s="7"/>
      <c r="G6" s="7"/>
      <c r="H6" s="7"/>
      <c r="I6" s="10"/>
      <c r="J6" s="10"/>
      <c r="K6" s="10"/>
      <c r="L6" s="10"/>
      <c r="M6" s="10"/>
      <c r="N6" s="10" t="str">
        <f t="shared" si="0"/>
        <v/>
      </c>
      <c r="O6" s="11"/>
    </row>
    <row r="7" s="2" customFormat="1" ht="20.1" customHeight="1" spans="1:15">
      <c r="A7" s="7"/>
      <c r="B7" s="7"/>
      <c r="C7" s="97"/>
      <c r="D7" s="8"/>
      <c r="E7" s="9"/>
      <c r="F7" s="7"/>
      <c r="G7" s="7"/>
      <c r="H7" s="7"/>
      <c r="I7" s="10"/>
      <c r="J7" s="10"/>
      <c r="K7" s="10"/>
      <c r="L7" s="10"/>
      <c r="M7" s="10"/>
      <c r="N7" s="10" t="str">
        <f t="shared" si="0"/>
        <v/>
      </c>
      <c r="O7" s="11"/>
    </row>
    <row r="8" s="2" customFormat="1" ht="20.1" customHeight="1" spans="1:15">
      <c r="A8" s="7"/>
      <c r="B8" s="7"/>
      <c r="C8" s="97"/>
      <c r="D8" s="8"/>
      <c r="E8" s="9"/>
      <c r="F8" s="7"/>
      <c r="G8" s="7"/>
      <c r="H8" s="7"/>
      <c r="I8" s="10"/>
      <c r="J8" s="10"/>
      <c r="K8" s="10"/>
      <c r="L8" s="10"/>
      <c r="M8" s="10"/>
      <c r="N8" s="10" t="str">
        <f t="shared" si="0"/>
        <v/>
      </c>
      <c r="O8" s="11"/>
    </row>
    <row r="9" s="2" customFormat="1" ht="20.1" customHeight="1" spans="1:15">
      <c r="A9" s="7"/>
      <c r="B9" s="7"/>
      <c r="C9" s="97"/>
      <c r="D9" s="8"/>
      <c r="E9" s="9"/>
      <c r="F9" s="7"/>
      <c r="G9" s="7"/>
      <c r="H9" s="7"/>
      <c r="I9" s="10"/>
      <c r="J9" s="10"/>
      <c r="K9" s="10"/>
      <c r="L9" s="10"/>
      <c r="M9" s="10"/>
      <c r="N9" s="10" t="str">
        <f t="shared" si="0"/>
        <v/>
      </c>
      <c r="O9" s="11"/>
    </row>
    <row r="10" s="2" customFormat="1" ht="20.1" customHeight="1" spans="1:15">
      <c r="A10" s="7"/>
      <c r="B10" s="7"/>
      <c r="C10" s="97"/>
      <c r="D10" s="8"/>
      <c r="E10" s="9"/>
      <c r="F10" s="7"/>
      <c r="G10" s="7"/>
      <c r="H10" s="7"/>
      <c r="I10" s="10"/>
      <c r="J10" s="10"/>
      <c r="K10" s="10"/>
      <c r="L10" s="10"/>
      <c r="M10" s="10"/>
      <c r="N10" s="10" t="str">
        <f t="shared" si="0"/>
        <v/>
      </c>
      <c r="O10" s="11"/>
    </row>
    <row r="11" s="2" customFormat="1" ht="20.1" customHeight="1" spans="1:15">
      <c r="A11" s="7"/>
      <c r="B11" s="7"/>
      <c r="C11" s="97"/>
      <c r="D11" s="8"/>
      <c r="E11" s="9"/>
      <c r="F11" s="7"/>
      <c r="G11" s="7"/>
      <c r="H11" s="7"/>
      <c r="I11" s="10"/>
      <c r="J11" s="10"/>
      <c r="K11" s="10"/>
      <c r="L11" s="10"/>
      <c r="M11" s="10"/>
      <c r="N11" s="10" t="str">
        <f t="shared" si="0"/>
        <v/>
      </c>
      <c r="O11" s="11"/>
    </row>
    <row r="12" s="2" customFormat="1" ht="20.1" customHeight="1" spans="1:15">
      <c r="A12" s="7"/>
      <c r="B12" s="7"/>
      <c r="C12" s="97"/>
      <c r="D12" s="8"/>
      <c r="E12" s="9"/>
      <c r="F12" s="7"/>
      <c r="G12" s="7"/>
      <c r="H12" s="7"/>
      <c r="I12" s="10"/>
      <c r="J12" s="10"/>
      <c r="K12" s="10"/>
      <c r="L12" s="10"/>
      <c r="M12" s="10"/>
      <c r="N12" s="10" t="str">
        <f t="shared" si="0"/>
        <v/>
      </c>
      <c r="O12" s="11"/>
    </row>
    <row r="13" s="2" customFormat="1" ht="20.1" customHeight="1" spans="1:15">
      <c r="A13" s="7"/>
      <c r="B13" s="7"/>
      <c r="C13" s="97"/>
      <c r="D13" s="8"/>
      <c r="E13" s="9"/>
      <c r="F13" s="7"/>
      <c r="G13" s="7"/>
      <c r="H13" s="7"/>
      <c r="I13" s="10"/>
      <c r="J13" s="10"/>
      <c r="K13" s="10"/>
      <c r="L13" s="10"/>
      <c r="M13" s="10"/>
      <c r="N13" s="10" t="str">
        <f t="shared" si="0"/>
        <v/>
      </c>
      <c r="O13" s="11"/>
    </row>
    <row r="14" s="2" customFormat="1" ht="20.1" customHeight="1" spans="1:15">
      <c r="A14" s="7"/>
      <c r="B14" s="7"/>
      <c r="C14" s="97"/>
      <c r="D14" s="8"/>
      <c r="E14" s="9"/>
      <c r="F14" s="7"/>
      <c r="G14" s="7"/>
      <c r="H14" s="7"/>
      <c r="I14" s="10"/>
      <c r="J14" s="10"/>
      <c r="K14" s="10"/>
      <c r="L14" s="10"/>
      <c r="M14" s="10"/>
      <c r="N14" s="10" t="str">
        <f t="shared" si="0"/>
        <v/>
      </c>
      <c r="O14" s="11"/>
    </row>
    <row r="15" s="2" customFormat="1" ht="20.1" customHeight="1" spans="1:15">
      <c r="A15" s="7"/>
      <c r="B15" s="7"/>
      <c r="C15" s="97"/>
      <c r="D15" s="8"/>
      <c r="E15" s="9"/>
      <c r="F15" s="7"/>
      <c r="G15" s="7"/>
      <c r="H15" s="7"/>
      <c r="I15" s="10"/>
      <c r="J15" s="10"/>
      <c r="K15" s="10"/>
      <c r="L15" s="10"/>
      <c r="M15" s="10"/>
      <c r="N15" s="10" t="str">
        <f t="shared" si="0"/>
        <v/>
      </c>
      <c r="O15" s="11"/>
    </row>
    <row r="16" s="2" customFormat="1" ht="20.1" customHeight="1" spans="1:15">
      <c r="A16" s="7"/>
      <c r="B16" s="7"/>
      <c r="C16" s="97"/>
      <c r="D16" s="8"/>
      <c r="E16" s="9"/>
      <c r="F16" s="7"/>
      <c r="G16" s="7"/>
      <c r="H16" s="7"/>
      <c r="I16" s="72"/>
      <c r="J16" s="10"/>
      <c r="K16" s="10"/>
      <c r="L16" s="10"/>
      <c r="M16" s="10"/>
      <c r="N16" s="10" t="str">
        <f t="shared" si="0"/>
        <v/>
      </c>
      <c r="O16" s="11"/>
    </row>
    <row r="17" s="2" customFormat="1" ht="20.1" customHeight="1" spans="1:15">
      <c r="A17" s="7"/>
      <c r="B17" s="7"/>
      <c r="C17" s="97"/>
      <c r="D17" s="8"/>
      <c r="E17" s="9"/>
      <c r="F17" s="7"/>
      <c r="G17" s="7"/>
      <c r="H17" s="13"/>
      <c r="I17" s="10"/>
      <c r="J17" s="42"/>
      <c r="K17" s="10"/>
      <c r="L17" s="10"/>
      <c r="M17" s="10"/>
      <c r="N17" s="10" t="str">
        <f t="shared" si="0"/>
        <v/>
      </c>
      <c r="O17" s="11"/>
    </row>
    <row r="18" s="2" customFormat="1" ht="20.1" customHeight="1" spans="1:15">
      <c r="A18" s="7"/>
      <c r="B18" s="7"/>
      <c r="C18" s="97"/>
      <c r="D18" s="8"/>
      <c r="E18" s="9"/>
      <c r="F18" s="7"/>
      <c r="G18" s="7"/>
      <c r="H18" s="7"/>
      <c r="I18" s="47"/>
      <c r="J18" s="10"/>
      <c r="K18" s="10"/>
      <c r="L18" s="10"/>
      <c r="M18" s="10"/>
      <c r="N18" s="10" t="str">
        <f t="shared" si="0"/>
        <v/>
      </c>
      <c r="O18" s="11"/>
    </row>
    <row r="19" s="2" customFormat="1" ht="20.1" customHeight="1" spans="1:15">
      <c r="A19" s="7"/>
      <c r="B19" s="7"/>
      <c r="C19" s="97"/>
      <c r="D19" s="8"/>
      <c r="E19" s="9"/>
      <c r="F19" s="7"/>
      <c r="G19" s="7"/>
      <c r="H19" s="7"/>
      <c r="I19" s="10"/>
      <c r="J19" s="10"/>
      <c r="K19" s="10"/>
      <c r="L19" s="10"/>
      <c r="M19" s="10"/>
      <c r="N19" s="10" t="str">
        <f t="shared" si="0"/>
        <v/>
      </c>
      <c r="O19" s="11"/>
    </row>
    <row r="20" s="2" customFormat="1" ht="20.1" customHeight="1" spans="1:15">
      <c r="A20" s="7"/>
      <c r="B20" s="7"/>
      <c r="C20" s="97"/>
      <c r="D20" s="8"/>
      <c r="E20" s="9"/>
      <c r="F20" s="7"/>
      <c r="G20" s="7"/>
      <c r="H20" s="7"/>
      <c r="I20" s="10"/>
      <c r="J20" s="10"/>
      <c r="K20" s="10"/>
      <c r="L20" s="10"/>
      <c r="M20" s="10"/>
      <c r="N20" s="10" t="str">
        <f t="shared" si="0"/>
        <v/>
      </c>
      <c r="O20" s="11"/>
    </row>
    <row r="21" s="2" customFormat="1" ht="20.1" customHeight="1" spans="1:15">
      <c r="A21" s="7"/>
      <c r="B21" s="7"/>
      <c r="C21" s="97"/>
      <c r="D21" s="8"/>
      <c r="E21" s="98"/>
      <c r="F21" s="7"/>
      <c r="G21" s="7"/>
      <c r="H21" s="7"/>
      <c r="I21" s="10"/>
      <c r="J21" s="10"/>
      <c r="K21" s="10"/>
      <c r="L21" s="10"/>
      <c r="M21" s="10"/>
      <c r="N21" s="10" t="str">
        <f t="shared" si="0"/>
        <v/>
      </c>
      <c r="O21" s="11"/>
    </row>
    <row r="22" s="2" customFormat="1" ht="20.1" customHeight="1" spans="1:15">
      <c r="A22" s="7"/>
      <c r="B22" s="7"/>
      <c r="C22" s="97"/>
      <c r="D22" s="8"/>
      <c r="E22" s="9"/>
      <c r="F22" s="7"/>
      <c r="G22" s="7"/>
      <c r="H22" s="7"/>
      <c r="I22" s="10"/>
      <c r="J22" s="10"/>
      <c r="K22" s="10"/>
      <c r="L22" s="10"/>
      <c r="M22" s="10"/>
      <c r="N22" s="10" t="str">
        <f t="shared" si="0"/>
        <v/>
      </c>
      <c r="O22" s="11"/>
    </row>
    <row r="23" s="2" customFormat="1" ht="20.1" customHeight="1" spans="1:15">
      <c r="A23" s="7"/>
      <c r="B23" s="7"/>
      <c r="C23" s="97"/>
      <c r="D23" s="8"/>
      <c r="E23" s="9"/>
      <c r="F23" s="7"/>
      <c r="G23" s="7"/>
      <c r="H23" s="7"/>
      <c r="I23" s="10"/>
      <c r="J23" s="10"/>
      <c r="K23" s="10"/>
      <c r="L23" s="10"/>
      <c r="M23" s="10"/>
      <c r="N23" s="10" t="str">
        <f t="shared" si="0"/>
        <v/>
      </c>
      <c r="O23" s="11"/>
    </row>
    <row r="24" s="2" customFormat="1" ht="20.1" customHeight="1" spans="1:15">
      <c r="A24" s="7"/>
      <c r="B24" s="7"/>
      <c r="C24" s="97"/>
      <c r="D24" s="8"/>
      <c r="E24" s="9"/>
      <c r="F24" s="7"/>
      <c r="G24" s="7"/>
      <c r="H24" s="7"/>
      <c r="I24" s="10"/>
      <c r="J24" s="10"/>
      <c r="K24" s="10"/>
      <c r="L24" s="10"/>
      <c r="M24" s="10"/>
      <c r="N24" s="10" t="str">
        <f t="shared" si="0"/>
        <v/>
      </c>
      <c r="O24" s="11"/>
    </row>
    <row r="25" s="2" customFormat="1" ht="20.1" customHeight="1" spans="1:15">
      <c r="A25" s="7"/>
      <c r="B25" s="7"/>
      <c r="C25" s="97"/>
      <c r="D25" s="8"/>
      <c r="E25" s="9"/>
      <c r="F25" s="7"/>
      <c r="G25" s="7"/>
      <c r="H25" s="7"/>
      <c r="I25" s="10"/>
      <c r="J25" s="10"/>
      <c r="K25" s="10"/>
      <c r="L25" s="10"/>
      <c r="M25" s="10"/>
      <c r="N25" s="10"/>
      <c r="O25" s="11"/>
    </row>
    <row r="26" s="2" customFormat="1" ht="20.1" customHeight="1" spans="1:15">
      <c r="A26" s="13" t="s">
        <v>117</v>
      </c>
      <c r="B26" s="99"/>
      <c r="C26" s="99"/>
      <c r="D26" s="14"/>
      <c r="E26" s="9"/>
      <c r="F26" s="7"/>
      <c r="G26" s="7"/>
      <c r="H26" s="7"/>
      <c r="I26" s="10"/>
      <c r="J26" s="10">
        <f>SUM(J5:J25)</f>
        <v>0</v>
      </c>
      <c r="K26" s="10">
        <f>SUM(K5:K25)</f>
        <v>0</v>
      </c>
      <c r="L26" s="10">
        <f>SUM(L5:L25)</f>
        <v>0</v>
      </c>
      <c r="M26" s="10"/>
      <c r="N26" s="10" t="str">
        <f>IF(K26=0,"",(L26-K26)/K26*100)</f>
        <v/>
      </c>
      <c r="O26" s="11"/>
    </row>
    <row r="27" s="2" customFormat="1" customHeight="1" spans="1:1">
      <c r="A27" s="15">
        <f>无形资产汇总!A24</f>
        <v>0</v>
      </c>
    </row>
    <row r="28" s="2" customFormat="1" customHeight="1" spans="1:1">
      <c r="A28" s="15" t="e">
        <f>CONCATENATE(#REF!,#REF!,#REF!,#REF!,#REF!,#REF!,#REF!)</f>
        <v>#REF!</v>
      </c>
    </row>
  </sheetData>
  <mergeCells count="3">
    <mergeCell ref="A1:O1"/>
    <mergeCell ref="A2:O2"/>
    <mergeCell ref="A26:D26"/>
  </mergeCells>
  <printOptions horizontalCentered="1"/>
  <pageMargins left="0.62992125984252" right="0.62992125984252" top="0.708661417322835" bottom="0.590551181102362" header="1.02362204724409" footer="0.511811023622047"/>
  <pageSetup paperSize="9" scale="85"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view="pageBreakPreview" zoomScaleNormal="100" workbookViewId="0">
      <selection activeCell="T16" sqref="T16"/>
    </sheetView>
  </sheetViews>
  <sheetFormatPr defaultColWidth="9" defaultRowHeight="15.5"/>
  <cols>
    <col min="1" max="1" width="4" style="75" customWidth="1"/>
    <col min="2" max="2" width="14.625" style="75" customWidth="1"/>
    <col min="3" max="3" width="11.125" style="75" customWidth="1"/>
    <col min="4" max="4" width="7.5" style="75" customWidth="1"/>
    <col min="5" max="5" width="9.125" style="75" customWidth="1"/>
    <col min="6" max="6" width="8.375" style="75" customWidth="1"/>
    <col min="7" max="7" width="9.875" style="75" customWidth="1"/>
    <col min="8" max="8" width="10.625" style="75" customWidth="1"/>
    <col min="9" max="9" width="11" style="75" customWidth="1"/>
    <col min="10" max="11" width="10.875" style="75" customWidth="1"/>
    <col min="12" max="12" width="6.5" style="75" customWidth="1"/>
    <col min="13" max="13" width="7.125" style="75" customWidth="1"/>
    <col min="14" max="14" width="17.125" style="75" customWidth="1"/>
    <col min="15" max="16384" width="9" style="75"/>
  </cols>
  <sheetData>
    <row r="1" s="73" customFormat="1" ht="24.95" customHeight="1" spans="1:14">
      <c r="A1" s="76" t="s">
        <v>637</v>
      </c>
      <c r="B1" s="76"/>
      <c r="C1" s="76"/>
      <c r="D1" s="76"/>
      <c r="E1" s="76"/>
      <c r="F1" s="76"/>
      <c r="G1" s="76"/>
      <c r="H1" s="76"/>
      <c r="I1" s="76"/>
      <c r="J1" s="76"/>
      <c r="K1" s="76"/>
      <c r="L1" s="76"/>
      <c r="M1" s="76"/>
      <c r="N1" s="76"/>
    </row>
    <row r="2" s="74" customFormat="1" ht="20.1" customHeight="1" spans="1:14">
      <c r="A2" s="77" t="e">
        <f>无形资产汇总!A2</f>
        <v>#REF!</v>
      </c>
      <c r="B2" s="77"/>
      <c r="C2" s="77"/>
      <c r="D2" s="77"/>
      <c r="E2" s="77"/>
      <c r="F2" s="77"/>
      <c r="G2" s="77"/>
      <c r="H2" s="77"/>
      <c r="I2" s="77"/>
      <c r="J2" s="77"/>
      <c r="K2" s="77"/>
      <c r="L2" s="77"/>
      <c r="M2" s="77"/>
      <c r="N2" s="77"/>
    </row>
    <row r="3" s="74" customFormat="1" ht="20.1" customHeight="1" spans="1:14">
      <c r="A3" s="2" t="e">
        <f>#REF!&amp;#REF!</f>
        <v>#REF!</v>
      </c>
      <c r="B3" s="78"/>
      <c r="C3" s="78"/>
      <c r="D3" s="78"/>
      <c r="E3" s="78"/>
      <c r="F3" s="78"/>
      <c r="G3" s="78"/>
      <c r="H3" s="78"/>
      <c r="I3" s="78"/>
      <c r="J3" s="78"/>
      <c r="K3" s="78"/>
      <c r="L3" s="78"/>
      <c r="M3" s="78"/>
      <c r="N3" s="89" t="s">
        <v>1</v>
      </c>
    </row>
    <row r="4" s="74" customFormat="1" ht="24.95" customHeight="1" spans="1:14">
      <c r="A4" s="79" t="s">
        <v>3</v>
      </c>
      <c r="B4" s="79" t="s">
        <v>638</v>
      </c>
      <c r="C4" s="80" t="s">
        <v>639</v>
      </c>
      <c r="D4" s="79" t="s">
        <v>640</v>
      </c>
      <c r="E4" s="79" t="s">
        <v>306</v>
      </c>
      <c r="F4" s="79" t="s">
        <v>641</v>
      </c>
      <c r="G4" s="79" t="s">
        <v>642</v>
      </c>
      <c r="H4" s="79" t="s">
        <v>643</v>
      </c>
      <c r="I4" s="79" t="s">
        <v>228</v>
      </c>
      <c r="J4" s="90" t="s">
        <v>91</v>
      </c>
      <c r="K4" s="79" t="s">
        <v>92</v>
      </c>
      <c r="L4" s="79" t="s">
        <v>233</v>
      </c>
      <c r="M4" s="79" t="s">
        <v>116</v>
      </c>
      <c r="N4" s="79" t="s">
        <v>6</v>
      </c>
    </row>
    <row r="5" s="74" customFormat="1" ht="20.1" customHeight="1" spans="1:14">
      <c r="A5" s="81"/>
      <c r="B5" s="81"/>
      <c r="C5" s="81"/>
      <c r="D5" s="81"/>
      <c r="E5" s="82"/>
      <c r="F5" s="81"/>
      <c r="G5" s="81"/>
      <c r="H5" s="81"/>
      <c r="I5" s="91"/>
      <c r="J5" s="92"/>
      <c r="K5" s="91"/>
      <c r="L5" s="91"/>
      <c r="M5" s="91" t="s">
        <v>244</v>
      </c>
      <c r="N5" s="93"/>
    </row>
    <row r="6" s="74" customFormat="1" ht="20.1" customHeight="1" spans="1:14">
      <c r="A6" s="81"/>
      <c r="B6" s="81"/>
      <c r="C6" s="81"/>
      <c r="D6" s="81"/>
      <c r="E6" s="82"/>
      <c r="F6" s="81"/>
      <c r="G6" s="81"/>
      <c r="H6" s="81"/>
      <c r="I6" s="91"/>
      <c r="J6" s="91"/>
      <c r="K6" s="91"/>
      <c r="L6" s="91"/>
      <c r="M6" s="91" t="s">
        <v>244</v>
      </c>
      <c r="N6" s="93"/>
    </row>
    <row r="7" s="74" customFormat="1" ht="20.1" customHeight="1" spans="1:14">
      <c r="A7" s="81"/>
      <c r="B7" s="81"/>
      <c r="C7" s="81"/>
      <c r="D7" s="81"/>
      <c r="E7" s="82"/>
      <c r="F7" s="81"/>
      <c r="G7" s="81"/>
      <c r="H7" s="81"/>
      <c r="I7" s="91"/>
      <c r="J7" s="91"/>
      <c r="K7" s="91"/>
      <c r="L7" s="91"/>
      <c r="M7" s="91" t="s">
        <v>244</v>
      </c>
      <c r="N7" s="93"/>
    </row>
    <row r="8" s="74" customFormat="1" ht="20.1" customHeight="1" spans="1:14">
      <c r="A8" s="81"/>
      <c r="B8" s="81"/>
      <c r="C8" s="81"/>
      <c r="D8" s="81"/>
      <c r="E8" s="82"/>
      <c r="F8" s="81"/>
      <c r="G8" s="81"/>
      <c r="H8" s="81"/>
      <c r="I8" s="91"/>
      <c r="J8" s="91"/>
      <c r="K8" s="91"/>
      <c r="L8" s="91"/>
      <c r="M8" s="91" t="s">
        <v>244</v>
      </c>
      <c r="N8" s="93"/>
    </row>
    <row r="9" s="74" customFormat="1" ht="20.1" customHeight="1" spans="1:14">
      <c r="A9" s="81"/>
      <c r="B9" s="81"/>
      <c r="C9" s="81"/>
      <c r="D9" s="81"/>
      <c r="E9" s="82"/>
      <c r="F9" s="81"/>
      <c r="G9" s="81"/>
      <c r="H9" s="81"/>
      <c r="I9" s="91"/>
      <c r="J9" s="91"/>
      <c r="K9" s="91"/>
      <c r="L9" s="91"/>
      <c r="M9" s="91" t="s">
        <v>244</v>
      </c>
      <c r="N9" s="93"/>
    </row>
    <row r="10" s="74" customFormat="1" ht="20.1" customHeight="1" spans="1:14">
      <c r="A10" s="81"/>
      <c r="B10" s="81"/>
      <c r="C10" s="81"/>
      <c r="D10" s="81"/>
      <c r="E10" s="82"/>
      <c r="F10" s="81"/>
      <c r="G10" s="81"/>
      <c r="H10" s="81"/>
      <c r="I10" s="91"/>
      <c r="J10" s="91"/>
      <c r="K10" s="91"/>
      <c r="L10" s="91"/>
      <c r="M10" s="91" t="s">
        <v>244</v>
      </c>
      <c r="N10" s="93"/>
    </row>
    <row r="11" s="74" customFormat="1" ht="20.1" customHeight="1" spans="1:14">
      <c r="A11" s="81"/>
      <c r="B11" s="81"/>
      <c r="C11" s="81"/>
      <c r="D11" s="81"/>
      <c r="E11" s="82"/>
      <c r="F11" s="81"/>
      <c r="G11" s="81"/>
      <c r="H11" s="81"/>
      <c r="I11" s="91"/>
      <c r="J11" s="91"/>
      <c r="K11" s="91"/>
      <c r="L11" s="91"/>
      <c r="M11" s="91" t="s">
        <v>244</v>
      </c>
      <c r="N11" s="93"/>
    </row>
    <row r="12" s="74" customFormat="1" ht="20.1" customHeight="1" spans="1:14">
      <c r="A12" s="81"/>
      <c r="B12" s="81"/>
      <c r="C12" s="81"/>
      <c r="D12" s="81"/>
      <c r="E12" s="82"/>
      <c r="F12" s="81"/>
      <c r="G12" s="81"/>
      <c r="H12" s="81"/>
      <c r="I12" s="91"/>
      <c r="J12" s="91"/>
      <c r="K12" s="91"/>
      <c r="L12" s="91"/>
      <c r="M12" s="91" t="s">
        <v>244</v>
      </c>
      <c r="N12" s="93"/>
    </row>
    <row r="13" s="74" customFormat="1" ht="20.1" customHeight="1" spans="1:14">
      <c r="A13" s="81"/>
      <c r="B13" s="81"/>
      <c r="C13" s="81"/>
      <c r="D13" s="81"/>
      <c r="E13" s="82"/>
      <c r="F13" s="81"/>
      <c r="G13" s="81"/>
      <c r="H13" s="81"/>
      <c r="I13" s="91"/>
      <c r="J13" s="91"/>
      <c r="K13" s="91"/>
      <c r="L13" s="91"/>
      <c r="M13" s="91" t="s">
        <v>244</v>
      </c>
      <c r="N13" s="93"/>
    </row>
    <row r="14" s="74" customFormat="1" ht="20.1" customHeight="1" spans="1:14">
      <c r="A14" s="81"/>
      <c r="B14" s="81"/>
      <c r="C14" s="81"/>
      <c r="D14" s="81"/>
      <c r="E14" s="82"/>
      <c r="F14" s="81"/>
      <c r="G14" s="81"/>
      <c r="H14" s="81"/>
      <c r="I14" s="91"/>
      <c r="J14" s="91"/>
      <c r="K14" s="91"/>
      <c r="L14" s="91"/>
      <c r="M14" s="91" t="s">
        <v>244</v>
      </c>
      <c r="N14" s="93"/>
    </row>
    <row r="15" s="74" customFormat="1" ht="20.1" customHeight="1" spans="1:14">
      <c r="A15" s="81"/>
      <c r="B15" s="81"/>
      <c r="C15" s="81"/>
      <c r="D15" s="81"/>
      <c r="E15" s="82"/>
      <c r="F15" s="81"/>
      <c r="G15" s="81"/>
      <c r="H15" s="81"/>
      <c r="I15" s="91"/>
      <c r="J15" s="91"/>
      <c r="K15" s="91"/>
      <c r="L15" s="91"/>
      <c r="M15" s="91" t="s">
        <v>244</v>
      </c>
      <c r="N15" s="93"/>
    </row>
    <row r="16" s="74" customFormat="1" ht="20.1" customHeight="1" spans="1:14">
      <c r="A16" s="81"/>
      <c r="B16" s="81"/>
      <c r="C16" s="81"/>
      <c r="D16" s="81"/>
      <c r="E16" s="82"/>
      <c r="F16" s="81"/>
      <c r="G16" s="81"/>
      <c r="H16" s="81"/>
      <c r="I16" s="94"/>
      <c r="J16" s="91"/>
      <c r="K16" s="91"/>
      <c r="L16" s="91"/>
      <c r="M16" s="91" t="s">
        <v>244</v>
      </c>
      <c r="N16" s="93"/>
    </row>
    <row r="17" s="74" customFormat="1" ht="20.1" customHeight="1" spans="1:14">
      <c r="A17" s="81"/>
      <c r="B17" s="81"/>
      <c r="C17" s="81"/>
      <c r="D17" s="81"/>
      <c r="E17" s="82"/>
      <c r="F17" s="81"/>
      <c r="G17" s="81"/>
      <c r="H17" s="83"/>
      <c r="I17" s="91"/>
      <c r="J17" s="92"/>
      <c r="K17" s="91"/>
      <c r="L17" s="91"/>
      <c r="M17" s="91" t="s">
        <v>244</v>
      </c>
      <c r="N17" s="93"/>
    </row>
    <row r="18" s="74" customFormat="1" ht="20.1" customHeight="1" spans="1:14">
      <c r="A18" s="81"/>
      <c r="B18" s="81"/>
      <c r="C18" s="81"/>
      <c r="D18" s="81"/>
      <c r="E18" s="82"/>
      <c r="F18" s="81"/>
      <c r="G18" s="81"/>
      <c r="H18" s="81"/>
      <c r="I18" s="95"/>
      <c r="J18" s="91"/>
      <c r="K18" s="91"/>
      <c r="L18" s="91"/>
      <c r="M18" s="91" t="s">
        <v>244</v>
      </c>
      <c r="N18" s="93"/>
    </row>
    <row r="19" s="74" customFormat="1" ht="20.1" customHeight="1" spans="1:14">
      <c r="A19" s="81"/>
      <c r="B19" s="81"/>
      <c r="C19" s="81"/>
      <c r="D19" s="81"/>
      <c r="E19" s="82"/>
      <c r="F19" s="81"/>
      <c r="G19" s="81"/>
      <c r="H19" s="81"/>
      <c r="I19" s="91"/>
      <c r="J19" s="91"/>
      <c r="K19" s="91"/>
      <c r="L19" s="91"/>
      <c r="M19" s="91" t="s">
        <v>244</v>
      </c>
      <c r="N19" s="93"/>
    </row>
    <row r="20" s="74" customFormat="1" ht="20.1" customHeight="1" spans="1:14">
      <c r="A20" s="81"/>
      <c r="B20" s="81"/>
      <c r="C20" s="81"/>
      <c r="D20" s="81"/>
      <c r="E20" s="82"/>
      <c r="F20" s="81"/>
      <c r="G20" s="81"/>
      <c r="H20" s="81"/>
      <c r="I20" s="91"/>
      <c r="J20" s="91"/>
      <c r="K20" s="91"/>
      <c r="L20" s="91"/>
      <c r="M20" s="91" t="s">
        <v>244</v>
      </c>
      <c r="N20" s="93"/>
    </row>
    <row r="21" s="74" customFormat="1" ht="20.1" customHeight="1" spans="1:14">
      <c r="A21" s="81"/>
      <c r="B21" s="81"/>
      <c r="C21" s="81"/>
      <c r="D21" s="81"/>
      <c r="E21" s="84"/>
      <c r="F21" s="81"/>
      <c r="G21" s="81"/>
      <c r="H21" s="81"/>
      <c r="I21" s="91"/>
      <c r="J21" s="91"/>
      <c r="K21" s="91"/>
      <c r="L21" s="91"/>
      <c r="M21" s="91" t="s">
        <v>244</v>
      </c>
      <c r="N21" s="93"/>
    </row>
    <row r="22" s="74" customFormat="1" ht="20.1" customHeight="1" spans="1:14">
      <c r="A22" s="81"/>
      <c r="B22" s="81"/>
      <c r="C22" s="81"/>
      <c r="D22" s="81"/>
      <c r="E22" s="82"/>
      <c r="F22" s="81"/>
      <c r="G22" s="81"/>
      <c r="H22" s="81"/>
      <c r="I22" s="91"/>
      <c r="J22" s="91"/>
      <c r="K22" s="91"/>
      <c r="L22" s="91"/>
      <c r="M22" s="91" t="s">
        <v>244</v>
      </c>
      <c r="N22" s="93"/>
    </row>
    <row r="23" s="74" customFormat="1" ht="20.1" customHeight="1" spans="1:14">
      <c r="A23" s="81"/>
      <c r="B23" s="81"/>
      <c r="C23" s="81"/>
      <c r="D23" s="81"/>
      <c r="E23" s="82"/>
      <c r="F23" s="81"/>
      <c r="G23" s="81"/>
      <c r="H23" s="81"/>
      <c r="I23" s="91"/>
      <c r="J23" s="91"/>
      <c r="K23" s="91"/>
      <c r="L23" s="91"/>
      <c r="M23" s="91" t="s">
        <v>244</v>
      </c>
      <c r="N23" s="93"/>
    </row>
    <row r="24" s="74" customFormat="1" ht="20.1" customHeight="1" spans="1:14">
      <c r="A24" s="81"/>
      <c r="B24" s="81"/>
      <c r="C24" s="81"/>
      <c r="D24" s="81"/>
      <c r="E24" s="82"/>
      <c r="F24" s="81"/>
      <c r="G24" s="81"/>
      <c r="H24" s="81"/>
      <c r="I24" s="91"/>
      <c r="J24" s="91"/>
      <c r="K24" s="91"/>
      <c r="L24" s="91"/>
      <c r="M24" s="91" t="s">
        <v>244</v>
      </c>
      <c r="N24" s="93"/>
    </row>
    <row r="25" s="74" customFormat="1" ht="20.1" customHeight="1" spans="1:14">
      <c r="A25" s="81"/>
      <c r="B25" s="81"/>
      <c r="C25" s="81"/>
      <c r="D25" s="81"/>
      <c r="E25" s="82"/>
      <c r="F25" s="81"/>
      <c r="G25" s="81"/>
      <c r="H25" s="81"/>
      <c r="I25" s="91"/>
      <c r="J25" s="91"/>
      <c r="K25" s="91"/>
      <c r="L25" s="91"/>
      <c r="M25" s="91"/>
      <c r="N25" s="93"/>
    </row>
    <row r="26" s="74" customFormat="1" ht="20.1" customHeight="1" spans="1:14">
      <c r="A26" s="83" t="s">
        <v>117</v>
      </c>
      <c r="B26" s="85"/>
      <c r="C26" s="85"/>
      <c r="D26" s="85"/>
      <c r="E26" s="82"/>
      <c r="F26" s="81"/>
      <c r="G26" s="81"/>
      <c r="H26" s="81"/>
      <c r="I26" s="91"/>
      <c r="J26" s="91">
        <f>SUM(J5:J25)</f>
        <v>0</v>
      </c>
      <c r="K26" s="91">
        <f>SUM(K5:K25)</f>
        <v>0</v>
      </c>
      <c r="L26" s="91"/>
      <c r="M26" s="91" t="s">
        <v>244</v>
      </c>
      <c r="N26" s="93"/>
    </row>
    <row r="27" s="74" customFormat="1" ht="15" spans="1:14">
      <c r="A27" s="86">
        <f>'无形-土地'!A27</f>
        <v>0</v>
      </c>
      <c r="B27" s="87"/>
      <c r="C27" s="87"/>
      <c r="D27" s="87"/>
      <c r="E27" s="78"/>
      <c r="G27" s="78"/>
      <c r="H27" s="78"/>
      <c r="I27" s="78"/>
      <c r="J27" s="2"/>
      <c r="K27" s="78"/>
      <c r="L27" s="78"/>
      <c r="M27" s="78"/>
      <c r="N27" s="78"/>
    </row>
    <row r="28" s="74" customFormat="1" ht="15" spans="1:14">
      <c r="A28" s="15" t="e">
        <f>CONCATENATE(#REF!,#REF!,#REF!,#REF!,#REF!,#REF!,#REF!)</f>
        <v>#REF!</v>
      </c>
      <c r="B28" s="88"/>
      <c r="C28" s="78"/>
      <c r="D28" s="78"/>
      <c r="E28" s="78"/>
      <c r="F28" s="78"/>
      <c r="G28" s="78"/>
      <c r="H28" s="78"/>
      <c r="I28" s="78"/>
      <c r="J28" s="78"/>
      <c r="K28" s="78"/>
      <c r="L28" s="78"/>
      <c r="M28" s="78"/>
      <c r="N28" s="78"/>
    </row>
  </sheetData>
  <mergeCells count="4">
    <mergeCell ref="A1:N1"/>
    <mergeCell ref="A2:N2"/>
    <mergeCell ref="A26:C26"/>
    <mergeCell ref="A27:D27"/>
  </mergeCells>
  <printOptions horizontalCentered="1"/>
  <pageMargins left="0.62992125984252" right="0.62992125984252" top="0.708661417322835" bottom="0.590551181102362" header="1.02362204724409" footer="0.511811023622047"/>
  <pageSetup paperSize="9" scale="90"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4">
    <pageSetUpPr fitToPage="1"/>
  </sheetPr>
  <dimension ref="A1:K27"/>
  <sheetViews>
    <sheetView view="pageBreakPreview" zoomScaleNormal="100" workbookViewId="0">
      <selection activeCell="L45" sqref="L45"/>
    </sheetView>
  </sheetViews>
  <sheetFormatPr defaultColWidth="9" defaultRowHeight="15.75" customHeight="1"/>
  <cols>
    <col min="1" max="1" width="5.625" style="4" customWidth="1"/>
    <col min="2" max="2" width="19.125" style="4" customWidth="1"/>
    <col min="3" max="3" width="10.625" style="4" customWidth="1"/>
    <col min="4" max="4" width="8.375" style="4" customWidth="1"/>
    <col min="5" max="6" width="13.375" style="4" customWidth="1"/>
    <col min="7" max="7" width="10.375" style="4" customWidth="1"/>
    <col min="8" max="9" width="13.375" style="4" customWidth="1"/>
    <col min="10" max="10" width="11.625" style="4" customWidth="1"/>
    <col min="11" max="11" width="17.625" style="4" customWidth="1"/>
    <col min="12" max="16384" width="9" style="4"/>
  </cols>
  <sheetData>
    <row r="1" s="1" customFormat="1" ht="24.95" customHeight="1" spans="1:11">
      <c r="A1" s="5" t="s">
        <v>644</v>
      </c>
      <c r="B1" s="5"/>
      <c r="C1" s="5"/>
      <c r="D1" s="5"/>
      <c r="E1" s="5"/>
      <c r="F1" s="5"/>
      <c r="G1" s="5"/>
      <c r="H1" s="5"/>
      <c r="I1" s="5"/>
      <c r="J1" s="5"/>
      <c r="K1" s="5"/>
    </row>
    <row r="2" s="2" customFormat="1" ht="20.1" customHeight="1" spans="1:11">
      <c r="A2" s="3" t="e">
        <f>CONCATENATE(#REF!,#REF!,#REF!,#REF!,#REF!,#REF!,#REF!)</f>
        <v>#REF!</v>
      </c>
      <c r="B2" s="3"/>
      <c r="C2" s="3"/>
      <c r="D2" s="3"/>
      <c r="E2" s="3"/>
      <c r="F2" s="3"/>
      <c r="G2" s="3"/>
      <c r="H2" s="3"/>
      <c r="I2" s="3"/>
      <c r="J2" s="3"/>
      <c r="K2" s="3"/>
    </row>
    <row r="3" s="2" customFormat="1" ht="20.1" customHeight="1" spans="1:11">
      <c r="A3" s="2" t="e">
        <f>#REF!&amp;#REF!</f>
        <v>#REF!</v>
      </c>
      <c r="K3" s="6" t="s">
        <v>1</v>
      </c>
    </row>
    <row r="4" s="70" customFormat="1" ht="24.95" customHeight="1" spans="1:11">
      <c r="A4" s="71" t="s">
        <v>3</v>
      </c>
      <c r="B4" s="71" t="s">
        <v>645</v>
      </c>
      <c r="C4" s="71" t="s">
        <v>306</v>
      </c>
      <c r="D4" s="71" t="s">
        <v>646</v>
      </c>
      <c r="E4" s="71" t="s">
        <v>228</v>
      </c>
      <c r="F4" s="71" t="s">
        <v>91</v>
      </c>
      <c r="G4" s="71" t="s">
        <v>647</v>
      </c>
      <c r="H4" s="71" t="s">
        <v>92</v>
      </c>
      <c r="I4" s="71" t="s">
        <v>233</v>
      </c>
      <c r="J4" s="71" t="s">
        <v>116</v>
      </c>
      <c r="K4" s="71" t="s">
        <v>6</v>
      </c>
    </row>
    <row r="5" s="2" customFormat="1" ht="20.1" customHeight="1" spans="1:11">
      <c r="A5" s="7"/>
      <c r="B5" s="8"/>
      <c r="C5" s="9"/>
      <c r="D5" s="7"/>
      <c r="E5" s="10"/>
      <c r="F5" s="10"/>
      <c r="G5" s="7"/>
      <c r="H5" s="10"/>
      <c r="I5" s="10"/>
      <c r="J5" s="10" t="str">
        <f>IF(F5=0,"",(H5-F5)/F5*100)</f>
        <v/>
      </c>
      <c r="K5" s="11"/>
    </row>
    <row r="6" s="2" customFormat="1" ht="20.1" customHeight="1" spans="1:11">
      <c r="A6" s="7"/>
      <c r="B6" s="8"/>
      <c r="C6" s="9"/>
      <c r="D6" s="7"/>
      <c r="E6" s="10"/>
      <c r="F6" s="10"/>
      <c r="G6" s="7"/>
      <c r="H6" s="10"/>
      <c r="I6" s="10"/>
      <c r="J6" s="10" t="str">
        <f t="shared" ref="J6:J25" si="0">IF(F6=0,"",(H6-F6)/F6*100)</f>
        <v/>
      </c>
      <c r="K6" s="11"/>
    </row>
    <row r="7" s="2" customFormat="1" ht="20.1" customHeight="1" spans="1:11">
      <c r="A7" s="7"/>
      <c r="B7" s="8"/>
      <c r="C7" s="9"/>
      <c r="D7" s="7"/>
      <c r="E7" s="10"/>
      <c r="F7" s="10"/>
      <c r="G7" s="7"/>
      <c r="H7" s="10"/>
      <c r="I7" s="10"/>
      <c r="J7" s="10" t="str">
        <f t="shared" si="0"/>
        <v/>
      </c>
      <c r="K7" s="11"/>
    </row>
    <row r="8" s="2" customFormat="1" ht="20.1" customHeight="1" spans="1:11">
      <c r="A8" s="7"/>
      <c r="B8" s="8"/>
      <c r="C8" s="9"/>
      <c r="D8" s="7"/>
      <c r="E8" s="10"/>
      <c r="F8" s="10"/>
      <c r="G8" s="7"/>
      <c r="H8" s="10"/>
      <c r="I8" s="10"/>
      <c r="J8" s="10" t="str">
        <f t="shared" si="0"/>
        <v/>
      </c>
      <c r="K8" s="11"/>
    </row>
    <row r="9" s="2" customFormat="1" ht="20.1" customHeight="1" spans="1:11">
      <c r="A9" s="7"/>
      <c r="B9" s="8"/>
      <c r="C9" s="9"/>
      <c r="D9" s="7"/>
      <c r="E9" s="10"/>
      <c r="F9" s="10"/>
      <c r="G9" s="7"/>
      <c r="H9" s="10"/>
      <c r="I9" s="10"/>
      <c r="J9" s="10" t="str">
        <f t="shared" si="0"/>
        <v/>
      </c>
      <c r="K9" s="11"/>
    </row>
    <row r="10" s="2" customFormat="1" ht="20.1" customHeight="1" spans="1:11">
      <c r="A10" s="7"/>
      <c r="B10" s="8"/>
      <c r="C10" s="9"/>
      <c r="D10" s="7"/>
      <c r="E10" s="10"/>
      <c r="F10" s="10"/>
      <c r="G10" s="7"/>
      <c r="H10" s="10"/>
      <c r="I10" s="10"/>
      <c r="J10" s="10" t="str">
        <f t="shared" si="0"/>
        <v/>
      </c>
      <c r="K10" s="11"/>
    </row>
    <row r="11" s="2" customFormat="1" ht="20.1" customHeight="1" spans="1:11">
      <c r="A11" s="7"/>
      <c r="B11" s="8"/>
      <c r="C11" s="9"/>
      <c r="D11" s="7"/>
      <c r="E11" s="10"/>
      <c r="F11" s="10"/>
      <c r="G11" s="7"/>
      <c r="H11" s="10"/>
      <c r="I11" s="10"/>
      <c r="J11" s="10" t="str">
        <f t="shared" si="0"/>
        <v/>
      </c>
      <c r="K11" s="11"/>
    </row>
    <row r="12" s="2" customFormat="1" ht="20.1" customHeight="1" spans="1:11">
      <c r="A12" s="7"/>
      <c r="B12" s="8"/>
      <c r="C12" s="9"/>
      <c r="D12" s="7"/>
      <c r="E12" s="10"/>
      <c r="F12" s="10"/>
      <c r="G12" s="7"/>
      <c r="H12" s="10"/>
      <c r="I12" s="10"/>
      <c r="J12" s="10" t="str">
        <f t="shared" si="0"/>
        <v/>
      </c>
      <c r="K12" s="11"/>
    </row>
    <row r="13" s="2" customFormat="1" ht="20.1" customHeight="1" spans="1:11">
      <c r="A13" s="7"/>
      <c r="B13" s="8"/>
      <c r="C13" s="9"/>
      <c r="D13" s="7"/>
      <c r="E13" s="10"/>
      <c r="F13" s="10"/>
      <c r="G13" s="7"/>
      <c r="H13" s="10"/>
      <c r="I13" s="10"/>
      <c r="J13" s="10" t="str">
        <f t="shared" si="0"/>
        <v/>
      </c>
      <c r="K13" s="11"/>
    </row>
    <row r="14" s="2" customFormat="1" ht="20.1" customHeight="1" spans="1:11">
      <c r="A14" s="7"/>
      <c r="B14" s="8"/>
      <c r="C14" s="9"/>
      <c r="D14" s="7"/>
      <c r="E14" s="10"/>
      <c r="F14" s="10"/>
      <c r="G14" s="7"/>
      <c r="H14" s="10"/>
      <c r="I14" s="10"/>
      <c r="J14" s="10" t="str">
        <f t="shared" si="0"/>
        <v/>
      </c>
      <c r="K14" s="11"/>
    </row>
    <row r="15" s="2" customFormat="1" ht="20.1" customHeight="1" spans="1:11">
      <c r="A15" s="7"/>
      <c r="B15" s="8"/>
      <c r="C15" s="9"/>
      <c r="D15" s="7"/>
      <c r="E15" s="10"/>
      <c r="F15" s="10"/>
      <c r="G15" s="7"/>
      <c r="H15" s="10"/>
      <c r="I15" s="10"/>
      <c r="J15" s="10" t="str">
        <f t="shared" si="0"/>
        <v/>
      </c>
      <c r="K15" s="11"/>
    </row>
    <row r="16" s="2" customFormat="1" ht="20.1" customHeight="1" spans="1:11">
      <c r="A16" s="7"/>
      <c r="B16" s="8"/>
      <c r="C16" s="9"/>
      <c r="D16" s="7"/>
      <c r="E16" s="10"/>
      <c r="F16" s="10"/>
      <c r="G16" s="7"/>
      <c r="H16" s="10"/>
      <c r="I16" s="72"/>
      <c r="J16" s="10" t="str">
        <f t="shared" si="0"/>
        <v/>
      </c>
      <c r="K16" s="11"/>
    </row>
    <row r="17" s="2" customFormat="1" ht="20.1" customHeight="1" spans="1:11">
      <c r="A17" s="7"/>
      <c r="B17" s="8"/>
      <c r="C17" s="9"/>
      <c r="D17" s="7"/>
      <c r="E17" s="10"/>
      <c r="F17" s="10"/>
      <c r="G17" s="7"/>
      <c r="H17" s="12"/>
      <c r="I17" s="10"/>
      <c r="J17" s="42" t="str">
        <f t="shared" si="0"/>
        <v/>
      </c>
      <c r="K17" s="11"/>
    </row>
    <row r="18" s="2" customFormat="1" ht="20.1" customHeight="1" spans="1:11">
      <c r="A18" s="7"/>
      <c r="B18" s="8"/>
      <c r="C18" s="9"/>
      <c r="D18" s="7"/>
      <c r="E18" s="10"/>
      <c r="F18" s="10"/>
      <c r="G18" s="7"/>
      <c r="H18" s="10"/>
      <c r="I18" s="47"/>
      <c r="J18" s="10" t="str">
        <f t="shared" si="0"/>
        <v/>
      </c>
      <c r="K18" s="11"/>
    </row>
    <row r="19" s="2" customFormat="1" ht="20.1" customHeight="1" spans="1:11">
      <c r="A19" s="7"/>
      <c r="B19" s="8"/>
      <c r="C19" s="9"/>
      <c r="D19" s="7"/>
      <c r="E19" s="10"/>
      <c r="F19" s="10"/>
      <c r="G19" s="7"/>
      <c r="H19" s="10"/>
      <c r="I19" s="10"/>
      <c r="J19" s="10" t="str">
        <f t="shared" si="0"/>
        <v/>
      </c>
      <c r="K19" s="11"/>
    </row>
    <row r="20" s="2" customFormat="1" ht="20.1" customHeight="1" spans="1:11">
      <c r="A20" s="7"/>
      <c r="B20" s="8"/>
      <c r="C20" s="9"/>
      <c r="D20" s="7"/>
      <c r="E20" s="10"/>
      <c r="F20" s="10"/>
      <c r="G20" s="7"/>
      <c r="H20" s="10"/>
      <c r="I20" s="10"/>
      <c r="J20" s="10" t="str">
        <f t="shared" si="0"/>
        <v/>
      </c>
      <c r="K20" s="11"/>
    </row>
    <row r="21" s="2" customFormat="1" ht="20.1" customHeight="1" spans="1:11">
      <c r="A21" s="7"/>
      <c r="B21" s="8"/>
      <c r="C21" s="9"/>
      <c r="D21" s="7"/>
      <c r="E21" s="12"/>
      <c r="F21" s="10"/>
      <c r="G21" s="7"/>
      <c r="H21" s="10"/>
      <c r="I21" s="10"/>
      <c r="J21" s="10" t="str">
        <f t="shared" si="0"/>
        <v/>
      </c>
      <c r="K21" s="11"/>
    </row>
    <row r="22" s="2" customFormat="1" ht="20.1" customHeight="1" spans="1:11">
      <c r="A22" s="7"/>
      <c r="B22" s="8"/>
      <c r="C22" s="9"/>
      <c r="D22" s="7"/>
      <c r="E22" s="10"/>
      <c r="F22" s="10"/>
      <c r="G22" s="7"/>
      <c r="H22" s="10"/>
      <c r="I22" s="10"/>
      <c r="J22" s="10" t="str">
        <f t="shared" si="0"/>
        <v/>
      </c>
      <c r="K22" s="11"/>
    </row>
    <row r="23" s="2" customFormat="1" ht="20.1" customHeight="1" spans="1:11">
      <c r="A23" s="7"/>
      <c r="B23" s="8"/>
      <c r="C23" s="9"/>
      <c r="D23" s="7"/>
      <c r="E23" s="10"/>
      <c r="F23" s="10"/>
      <c r="G23" s="7"/>
      <c r="H23" s="10"/>
      <c r="I23" s="10"/>
      <c r="J23" s="10" t="str">
        <f t="shared" si="0"/>
        <v/>
      </c>
      <c r="K23" s="11"/>
    </row>
    <row r="24" s="2" customFormat="1" ht="20.1" customHeight="1" spans="1:11">
      <c r="A24" s="7"/>
      <c r="B24" s="8"/>
      <c r="C24" s="9"/>
      <c r="D24" s="7"/>
      <c r="E24" s="10"/>
      <c r="F24" s="10"/>
      <c r="G24" s="7"/>
      <c r="H24" s="10"/>
      <c r="I24" s="10"/>
      <c r="J24" s="10"/>
      <c r="K24" s="11"/>
    </row>
    <row r="25" s="2" customFormat="1" ht="20.1" customHeight="1" spans="1:11">
      <c r="A25" s="13" t="s">
        <v>117</v>
      </c>
      <c r="B25" s="14"/>
      <c r="C25" s="9"/>
      <c r="D25" s="7"/>
      <c r="E25" s="10"/>
      <c r="F25" s="10">
        <f>SUM(F5:F24)</f>
        <v>0</v>
      </c>
      <c r="G25" s="7"/>
      <c r="H25" s="10">
        <f>SUM(H5:H24)</f>
        <v>0</v>
      </c>
      <c r="I25" s="10"/>
      <c r="J25" s="10" t="str">
        <f t="shared" si="0"/>
        <v/>
      </c>
      <c r="K25" s="11"/>
    </row>
    <row r="26" s="2" customFormat="1" customHeight="1" spans="1:1">
      <c r="A26" s="15">
        <f>'无形-矿业权'!A27:D27</f>
        <v>0</v>
      </c>
    </row>
    <row r="27" s="2" customFormat="1" customHeight="1" spans="1:1">
      <c r="A27" s="15" t="e">
        <f>CONCATENATE(#REF!,#REF!,#REF!,#REF!,#REF!,#REF!,#REF!)</f>
        <v>#REF!</v>
      </c>
    </row>
  </sheetData>
  <mergeCells count="3">
    <mergeCell ref="A1:K1"/>
    <mergeCell ref="A2:K2"/>
    <mergeCell ref="A25:B25"/>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view="pageBreakPreview" zoomScaleNormal="100" workbookViewId="0">
      <selection activeCell="L45" sqref="L45"/>
    </sheetView>
  </sheetViews>
  <sheetFormatPr defaultColWidth="9" defaultRowHeight="15.75" customHeight="1" outlineLevelCol="7"/>
  <cols>
    <col min="1" max="1" width="5.625" style="4" customWidth="1"/>
    <col min="2" max="2" width="23.625" style="4" customWidth="1"/>
    <col min="3" max="3" width="12.625" style="4" customWidth="1"/>
    <col min="4" max="6" width="16.625" style="4" customWidth="1"/>
    <col min="7" max="7" width="11.625" style="4" customWidth="1"/>
    <col min="8" max="8" width="22" style="4" customWidth="1"/>
    <col min="9" max="16384" width="9" style="4"/>
  </cols>
  <sheetData>
    <row r="1" s="1" customFormat="1" ht="24.95" customHeight="1" spans="1:8">
      <c r="A1" s="5" t="s">
        <v>648</v>
      </c>
      <c r="B1" s="5"/>
      <c r="C1" s="5"/>
      <c r="D1" s="5"/>
      <c r="E1" s="5"/>
      <c r="F1" s="5"/>
      <c r="G1" s="5"/>
      <c r="H1" s="5"/>
    </row>
    <row r="2" s="2" customFormat="1" ht="20.1" customHeight="1" spans="1:8">
      <c r="A2" s="3" t="e">
        <f>CONCATENATE(#REF!,#REF!,#REF!,#REF!,#REF!,#REF!,#REF!)</f>
        <v>#REF!</v>
      </c>
      <c r="B2" s="3"/>
      <c r="C2" s="3"/>
      <c r="D2" s="3"/>
      <c r="E2" s="3"/>
      <c r="F2" s="3"/>
      <c r="G2" s="3"/>
      <c r="H2" s="3"/>
    </row>
    <row r="3" s="2" customFormat="1" ht="20.1" customHeight="1" spans="1:8">
      <c r="A3" s="2" t="e">
        <f>#REF!&amp;#REF!</f>
        <v>#REF!</v>
      </c>
      <c r="H3" s="6" t="s">
        <v>1</v>
      </c>
    </row>
    <row r="4" s="70" customFormat="1" ht="24.95" customHeight="1" spans="1:8">
      <c r="A4" s="71" t="s">
        <v>3</v>
      </c>
      <c r="B4" s="71" t="s">
        <v>645</v>
      </c>
      <c r="C4" s="71" t="s">
        <v>162</v>
      </c>
      <c r="D4" s="71" t="s">
        <v>91</v>
      </c>
      <c r="E4" s="71" t="s">
        <v>92</v>
      </c>
      <c r="F4" s="71" t="s">
        <v>233</v>
      </c>
      <c r="G4" s="71" t="s">
        <v>116</v>
      </c>
      <c r="H4" s="71" t="s">
        <v>6</v>
      </c>
    </row>
    <row r="5" s="2" customFormat="1" ht="20.1" customHeight="1" spans="1:8">
      <c r="A5" s="7"/>
      <c r="B5" s="8"/>
      <c r="C5" s="9"/>
      <c r="D5" s="10"/>
      <c r="E5" s="10"/>
      <c r="F5" s="10"/>
      <c r="G5" s="10" t="str">
        <f t="shared" ref="G5:G20" si="0">IF(D5=0,"",(E5-D5)/D5*100)</f>
        <v/>
      </c>
      <c r="H5" s="11"/>
    </row>
    <row r="6" s="2" customFormat="1" ht="20.1" customHeight="1" spans="1:8">
      <c r="A6" s="7"/>
      <c r="B6" s="8"/>
      <c r="C6" s="9"/>
      <c r="D6" s="10"/>
      <c r="E6" s="10"/>
      <c r="F6" s="10"/>
      <c r="G6" s="10" t="str">
        <f t="shared" si="0"/>
        <v/>
      </c>
      <c r="H6" s="11"/>
    </row>
    <row r="7" s="2" customFormat="1" ht="20.1" customHeight="1" spans="1:8">
      <c r="A7" s="7"/>
      <c r="B7" s="8"/>
      <c r="C7" s="9"/>
      <c r="D7" s="10"/>
      <c r="E7" s="10"/>
      <c r="F7" s="10"/>
      <c r="G7" s="10" t="str">
        <f t="shared" si="0"/>
        <v/>
      </c>
      <c r="H7" s="11"/>
    </row>
    <row r="8" s="2" customFormat="1" ht="20.1" customHeight="1" spans="1:8">
      <c r="A8" s="7"/>
      <c r="B8" s="8"/>
      <c r="C8" s="9"/>
      <c r="D8" s="10"/>
      <c r="E8" s="10"/>
      <c r="F8" s="10"/>
      <c r="G8" s="10" t="str">
        <f t="shared" si="0"/>
        <v/>
      </c>
      <c r="H8" s="11"/>
    </row>
    <row r="9" s="2" customFormat="1" ht="20.1" customHeight="1" spans="1:8">
      <c r="A9" s="7"/>
      <c r="B9" s="8"/>
      <c r="C9" s="9"/>
      <c r="D9" s="10"/>
      <c r="E9" s="10"/>
      <c r="F9" s="10"/>
      <c r="G9" s="10" t="str">
        <f t="shared" si="0"/>
        <v/>
      </c>
      <c r="H9" s="11"/>
    </row>
    <row r="10" s="2" customFormat="1" ht="20.1" customHeight="1" spans="1:8">
      <c r="A10" s="7"/>
      <c r="B10" s="8"/>
      <c r="C10" s="9"/>
      <c r="D10" s="10"/>
      <c r="E10" s="10"/>
      <c r="F10" s="10"/>
      <c r="G10" s="10" t="str">
        <f t="shared" si="0"/>
        <v/>
      </c>
      <c r="H10" s="11"/>
    </row>
    <row r="11" s="2" customFormat="1" ht="20.1" customHeight="1" spans="1:8">
      <c r="A11" s="7"/>
      <c r="B11" s="8"/>
      <c r="C11" s="9"/>
      <c r="D11" s="10"/>
      <c r="E11" s="10"/>
      <c r="F11" s="10"/>
      <c r="G11" s="10" t="str">
        <f t="shared" si="0"/>
        <v/>
      </c>
      <c r="H11" s="11"/>
    </row>
    <row r="12" s="2" customFormat="1" ht="20.1" customHeight="1" spans="1:8">
      <c r="A12" s="7"/>
      <c r="B12" s="8"/>
      <c r="C12" s="9"/>
      <c r="D12" s="10"/>
      <c r="E12" s="10"/>
      <c r="F12" s="10"/>
      <c r="G12" s="10" t="str">
        <f t="shared" si="0"/>
        <v/>
      </c>
      <c r="H12" s="11"/>
    </row>
    <row r="13" s="2" customFormat="1" ht="20.1" customHeight="1" spans="1:8">
      <c r="A13" s="7"/>
      <c r="B13" s="8"/>
      <c r="C13" s="9"/>
      <c r="D13" s="10"/>
      <c r="E13" s="10"/>
      <c r="F13" s="10"/>
      <c r="G13" s="10" t="str">
        <f t="shared" si="0"/>
        <v/>
      </c>
      <c r="H13" s="11"/>
    </row>
    <row r="14" s="2" customFormat="1" ht="20.1" customHeight="1" spans="1:8">
      <c r="A14" s="7"/>
      <c r="B14" s="8"/>
      <c r="C14" s="9"/>
      <c r="D14" s="10"/>
      <c r="E14" s="10"/>
      <c r="F14" s="10"/>
      <c r="G14" s="10" t="str">
        <f t="shared" si="0"/>
        <v/>
      </c>
      <c r="H14" s="11"/>
    </row>
    <row r="15" s="2" customFormat="1" ht="20.1" customHeight="1" spans="1:8">
      <c r="A15" s="7"/>
      <c r="B15" s="8"/>
      <c r="C15" s="9"/>
      <c r="D15" s="10"/>
      <c r="E15" s="10"/>
      <c r="F15" s="10"/>
      <c r="G15" s="10" t="str">
        <f t="shared" si="0"/>
        <v/>
      </c>
      <c r="H15" s="11"/>
    </row>
    <row r="16" s="2" customFormat="1" ht="20.1" customHeight="1" spans="1:8">
      <c r="A16" s="7"/>
      <c r="B16" s="8"/>
      <c r="C16" s="9"/>
      <c r="D16" s="10"/>
      <c r="E16" s="10"/>
      <c r="F16" s="10"/>
      <c r="G16" s="10" t="str">
        <f t="shared" si="0"/>
        <v/>
      </c>
      <c r="H16" s="11"/>
    </row>
    <row r="17" s="2" customFormat="1" ht="20.1" customHeight="1" spans="1:8">
      <c r="A17" s="7"/>
      <c r="B17" s="8"/>
      <c r="C17" s="9"/>
      <c r="D17" s="10"/>
      <c r="E17" s="12"/>
      <c r="F17" s="10"/>
      <c r="G17" s="10" t="str">
        <f t="shared" si="0"/>
        <v/>
      </c>
      <c r="H17" s="11"/>
    </row>
    <row r="18" s="2" customFormat="1" ht="20.1" customHeight="1" spans="1:8">
      <c r="A18" s="7"/>
      <c r="B18" s="8"/>
      <c r="C18" s="9"/>
      <c r="D18" s="10"/>
      <c r="E18" s="10"/>
      <c r="F18" s="10"/>
      <c r="G18" s="10" t="str">
        <f t="shared" si="0"/>
        <v/>
      </c>
      <c r="H18" s="11"/>
    </row>
    <row r="19" s="2" customFormat="1" ht="20.1" customHeight="1" spans="1:8">
      <c r="A19" s="7"/>
      <c r="B19" s="8"/>
      <c r="C19" s="9"/>
      <c r="D19" s="10"/>
      <c r="E19" s="10"/>
      <c r="F19" s="10"/>
      <c r="G19" s="10" t="str">
        <f t="shared" si="0"/>
        <v/>
      </c>
      <c r="H19" s="11"/>
    </row>
    <row r="20" s="2" customFormat="1" ht="20.1" customHeight="1" spans="1:8">
      <c r="A20" s="7"/>
      <c r="B20" s="8"/>
      <c r="C20" s="9"/>
      <c r="D20" s="10"/>
      <c r="E20" s="10"/>
      <c r="F20" s="10"/>
      <c r="G20" s="10" t="str">
        <f t="shared" si="0"/>
        <v/>
      </c>
      <c r="H20" s="11"/>
    </row>
    <row r="21" s="2" customFormat="1" ht="20.1" customHeight="1" spans="1:8">
      <c r="A21" s="7"/>
      <c r="B21" s="8"/>
      <c r="C21" s="9"/>
      <c r="D21" s="10"/>
      <c r="E21" s="10"/>
      <c r="F21" s="10"/>
      <c r="G21" s="10"/>
      <c r="H21" s="11"/>
    </row>
    <row r="22" s="2" customFormat="1" ht="20.1" customHeight="1" spans="1:8">
      <c r="A22" s="13" t="s">
        <v>117</v>
      </c>
      <c r="B22" s="14"/>
      <c r="C22" s="9"/>
      <c r="D22" s="10">
        <f>SUM(D5:D21)</f>
        <v>0</v>
      </c>
      <c r="E22" s="10">
        <f>SUM(E5:E21)</f>
        <v>0</v>
      </c>
      <c r="F22" s="10"/>
      <c r="G22" s="10" t="str">
        <f>IF(D22=0,"",(E22-D22)/D22*100)</f>
        <v/>
      </c>
      <c r="H22" s="11"/>
    </row>
    <row r="23" s="2" customFormat="1" customHeight="1" spans="1:1">
      <c r="A23" s="15">
        <f>'无形-其他'!A26</f>
        <v>0</v>
      </c>
    </row>
    <row r="24" s="2" customFormat="1" customHeight="1" spans="1:1">
      <c r="A24" s="15" t="e">
        <f>CONCATENATE(#REF!,#REF!,#REF!,#REF!,#REF!,#REF!,#REF!)</f>
        <v>#REF!</v>
      </c>
    </row>
  </sheetData>
  <mergeCells count="3">
    <mergeCell ref="A1:H1"/>
    <mergeCell ref="A2:H2"/>
    <mergeCell ref="A22:B22"/>
  </mergeCells>
  <printOptions horizontalCentered="1"/>
  <pageMargins left="0.62992125984252" right="0.62992125984252" top="0.708661417322835" bottom="0.590551181102362" header="1.02362204724409" footer="0.511811023622047"/>
  <pageSetup paperSize="9" scale="9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0000"/>
    <pageSetUpPr fitToPage="1"/>
  </sheetPr>
  <dimension ref="A1:I33"/>
  <sheetViews>
    <sheetView view="pageBreakPreview" zoomScaleNormal="85" workbookViewId="0">
      <selection activeCell="L45" sqref="L45"/>
    </sheetView>
  </sheetViews>
  <sheetFormatPr defaultColWidth="9" defaultRowHeight="15.75" customHeight="1"/>
  <cols>
    <col min="1" max="1" width="7.625" style="4" customWidth="1"/>
    <col min="2" max="2" width="25.5" style="4" customWidth="1"/>
    <col min="3" max="5" width="25.625" style="4" customWidth="1"/>
    <col min="6" max="6" width="12.625" style="4" customWidth="1"/>
    <col min="7" max="16384" width="9" style="4"/>
  </cols>
  <sheetData>
    <row r="1" s="1" customFormat="1" ht="24.95" customHeight="1" spans="1:6">
      <c r="A1" s="5" t="s">
        <v>124</v>
      </c>
      <c r="B1" s="5"/>
      <c r="C1" s="5"/>
      <c r="D1" s="5"/>
      <c r="E1" s="5"/>
      <c r="F1" s="5"/>
    </row>
    <row r="2" s="2" customFormat="1" ht="20.1" customHeight="1" spans="1:6">
      <c r="A2" s="3" t="e">
        <f>CONCATENATE(#REF!,#REF!,#REF!,#REF!,#REF!,#REF!,#REF!)</f>
        <v>#REF!</v>
      </c>
      <c r="B2" s="3"/>
      <c r="C2" s="3"/>
      <c r="D2" s="3"/>
      <c r="E2" s="3"/>
      <c r="F2" s="3"/>
    </row>
    <row r="3" s="2" customFormat="1" ht="20.1" customHeight="1" spans="1:6">
      <c r="A3" s="2" t="e">
        <f>#REF!&amp;#REF!</f>
        <v>#REF!</v>
      </c>
      <c r="F3" s="44" t="s">
        <v>1</v>
      </c>
    </row>
    <row r="4" s="3" customFormat="1" ht="20.1" customHeight="1" spans="1:6">
      <c r="A4" s="45" t="s">
        <v>89</v>
      </c>
      <c r="B4" s="45" t="s">
        <v>90</v>
      </c>
      <c r="C4" s="45" t="s">
        <v>91</v>
      </c>
      <c r="D4" s="45" t="s">
        <v>92</v>
      </c>
      <c r="E4" s="46" t="s">
        <v>93</v>
      </c>
      <c r="F4" s="45" t="s">
        <v>116</v>
      </c>
    </row>
    <row r="5" s="2" customFormat="1" ht="20.1" customHeight="1" spans="1:6">
      <c r="A5" s="45" t="s">
        <v>125</v>
      </c>
      <c r="B5" s="48" t="s">
        <v>126</v>
      </c>
      <c r="C5" s="10">
        <f>'交易性-股票'!G22</f>
        <v>0</v>
      </c>
      <c r="D5" s="10">
        <f>'交易性-股票'!I22</f>
        <v>0</v>
      </c>
      <c r="E5" s="10">
        <f>D5-C5</f>
        <v>0</v>
      </c>
      <c r="F5" s="47" t="str">
        <f>IF(C5=0,"",E5/C5*100)</f>
        <v/>
      </c>
    </row>
    <row r="6" s="2" customFormat="1" ht="20.1" customHeight="1" spans="1:6">
      <c r="A6" s="45" t="s">
        <v>127</v>
      </c>
      <c r="B6" s="48" t="s">
        <v>128</v>
      </c>
      <c r="C6" s="10">
        <f>'交易性-债券'!H22</f>
        <v>0</v>
      </c>
      <c r="D6" s="10">
        <f>'交易性-债券'!I22</f>
        <v>0</v>
      </c>
      <c r="E6" s="10">
        <f>D6-C6</f>
        <v>0</v>
      </c>
      <c r="F6" s="10" t="str">
        <f>IF(C6=0,"",E6/C6*100)</f>
        <v/>
      </c>
    </row>
    <row r="7" s="2" customFormat="1" ht="20.1" customHeight="1" spans="1:6">
      <c r="A7" s="45" t="s">
        <v>129</v>
      </c>
      <c r="B7" s="48" t="s">
        <v>130</v>
      </c>
      <c r="C7" s="10">
        <f>'交易性-基金'!H25</f>
        <v>0</v>
      </c>
      <c r="D7" s="10">
        <f>'交易性-基金'!J25</f>
        <v>0</v>
      </c>
      <c r="E7" s="10">
        <f>D7-C7</f>
        <v>0</v>
      </c>
      <c r="F7" s="10" t="str">
        <f>IF(C7=0,"",E7/C7*100)</f>
        <v/>
      </c>
    </row>
    <row r="8" s="2" customFormat="1" ht="20.1" customHeight="1" spans="1:6">
      <c r="A8" s="7"/>
      <c r="B8" s="11"/>
      <c r="C8" s="10"/>
      <c r="D8" s="10"/>
      <c r="E8" s="10"/>
      <c r="F8" s="10"/>
    </row>
    <row r="9" s="2" customFormat="1" ht="20.1" customHeight="1" spans="1:6">
      <c r="A9" s="7"/>
      <c r="B9" s="11"/>
      <c r="C9" s="10"/>
      <c r="D9" s="10"/>
      <c r="E9" s="10"/>
      <c r="F9" s="10"/>
    </row>
    <row r="10" s="2" customFormat="1" ht="20.1" customHeight="1" spans="1:6">
      <c r="A10" s="7"/>
      <c r="B10" s="11"/>
      <c r="C10" s="10"/>
      <c r="D10" s="10"/>
      <c r="E10" s="10"/>
      <c r="F10" s="10"/>
    </row>
    <row r="11" s="2" customFormat="1" ht="20.1" customHeight="1" spans="1:6">
      <c r="A11" s="7"/>
      <c r="B11" s="11"/>
      <c r="C11" s="10"/>
      <c r="D11" s="10"/>
      <c r="E11" s="10"/>
      <c r="F11" s="10"/>
    </row>
    <row r="12" s="2" customFormat="1" ht="20.1" customHeight="1" spans="1:6">
      <c r="A12" s="7"/>
      <c r="B12" s="11"/>
      <c r="C12" s="10"/>
      <c r="D12" s="10"/>
      <c r="E12" s="10"/>
      <c r="F12" s="10"/>
    </row>
    <row r="13" s="2" customFormat="1" ht="20.1" customHeight="1" spans="1:6">
      <c r="A13" s="7"/>
      <c r="B13" s="11"/>
      <c r="C13" s="10"/>
      <c r="D13" s="10"/>
      <c r="E13" s="10"/>
      <c r="F13" s="10"/>
    </row>
    <row r="14" s="2" customFormat="1" ht="20.1" customHeight="1" spans="1:6">
      <c r="A14" s="7"/>
      <c r="B14" s="11"/>
      <c r="C14" s="10"/>
      <c r="D14" s="10"/>
      <c r="E14" s="10"/>
      <c r="F14" s="10"/>
    </row>
    <row r="15" s="2" customFormat="1" ht="20.1" customHeight="1" spans="1:6">
      <c r="A15" s="7"/>
      <c r="B15" s="11"/>
      <c r="C15" s="10"/>
      <c r="D15" s="10"/>
      <c r="E15" s="10"/>
      <c r="F15" s="10"/>
    </row>
    <row r="16" s="2" customFormat="1" ht="20.1" customHeight="1" spans="1:6">
      <c r="A16" s="7"/>
      <c r="B16" s="11"/>
      <c r="C16" s="10"/>
      <c r="D16" s="10"/>
      <c r="E16" s="10"/>
      <c r="F16" s="10"/>
    </row>
    <row r="17" s="2" customFormat="1" ht="20.1" customHeight="1" spans="1:9">
      <c r="A17" s="7"/>
      <c r="B17" s="11"/>
      <c r="C17" s="10"/>
      <c r="D17" s="10"/>
      <c r="E17" s="10"/>
      <c r="F17" s="10"/>
      <c r="I17" s="11"/>
    </row>
    <row r="18" s="2" customFormat="1" ht="20.1" customHeight="1" spans="1:6">
      <c r="A18" s="7"/>
      <c r="B18" s="11"/>
      <c r="C18" s="10"/>
      <c r="D18" s="10"/>
      <c r="E18" s="10"/>
      <c r="F18" s="10"/>
    </row>
    <row r="19" s="2" customFormat="1" ht="20.1" customHeight="1" spans="1:6">
      <c r="A19" s="7"/>
      <c r="B19" s="11"/>
      <c r="C19" s="10"/>
      <c r="D19" s="10"/>
      <c r="E19" s="10"/>
      <c r="F19" s="10"/>
    </row>
    <row r="20" s="2" customFormat="1" ht="20.1" customHeight="1" spans="1:6">
      <c r="A20" s="7"/>
      <c r="B20" s="11"/>
      <c r="C20" s="10"/>
      <c r="D20" s="10"/>
      <c r="E20" s="10"/>
      <c r="F20" s="10"/>
    </row>
    <row r="21" s="2" customFormat="1" ht="20.1" customHeight="1" spans="1:6">
      <c r="A21" s="7"/>
      <c r="B21" s="11"/>
      <c r="C21" s="10"/>
      <c r="D21" s="10"/>
      <c r="E21" s="12"/>
      <c r="F21" s="10"/>
    </row>
    <row r="22" s="2" customFormat="1" ht="20.1" customHeight="1" spans="1:6">
      <c r="A22" s="45" t="s">
        <v>99</v>
      </c>
      <c r="B22" s="45" t="s">
        <v>131</v>
      </c>
      <c r="C22" s="10">
        <f>SUM(C5:C21)</f>
        <v>0</v>
      </c>
      <c r="D22" s="10">
        <f>SUM(D5:D21)</f>
        <v>0</v>
      </c>
      <c r="E22" s="10">
        <f>SUM(E5:E21)</f>
        <v>0</v>
      </c>
      <c r="F22" s="10" t="str">
        <f>IF(C22=0,"",E22/C22*100)</f>
        <v/>
      </c>
    </row>
    <row r="23" s="2" customFormat="1" ht="20.1" customHeight="1" spans="1:1">
      <c r="A23" s="15" t="e">
        <f>其他货币资金!A24</f>
        <v>#REF!</v>
      </c>
    </row>
    <row r="24" s="2" customFormat="1" ht="20.1" customHeight="1" spans="1:1">
      <c r="A24" s="15" t="e">
        <f>CONCATENATE(#REF!,#REF!,#REF!,#REF!,#REF!,#REF!,#REF!)</f>
        <v>#REF!</v>
      </c>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2">
    <mergeCell ref="A1:F1"/>
    <mergeCell ref="A2:F2"/>
  </mergeCells>
  <hyperlinks>
    <hyperlink ref="B5" location="'交易性-股票'!B1" display="交易性金融资产-股票投资"/>
    <hyperlink ref="B6" location="'交易性-债券'!B1" display="交易性金融资产-债券投资"/>
    <hyperlink ref="B7" location="'交易性-基金'!B1" display="交易性金融资产-基金投资"/>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view="pageBreakPreview" zoomScaleNormal="100" workbookViewId="0">
      <selection activeCell="L45" sqref="L45"/>
    </sheetView>
  </sheetViews>
  <sheetFormatPr defaultColWidth="9" defaultRowHeight="15.75" customHeight="1" outlineLevelCol="7"/>
  <cols>
    <col min="1" max="1" width="5.625" style="4" customWidth="1"/>
    <col min="2" max="2" width="22.125" style="4" customWidth="1"/>
    <col min="3" max="3" width="12" style="4" customWidth="1"/>
    <col min="4" max="6" width="18.625" style="4" customWidth="1"/>
    <col min="7" max="7" width="11.625" style="4" customWidth="1"/>
    <col min="8" max="8" width="16" style="4" customWidth="1"/>
    <col min="9" max="16384" width="9" style="4"/>
  </cols>
  <sheetData>
    <row r="1" s="1" customFormat="1" ht="24.95" customHeight="1" spans="1:8">
      <c r="A1" s="5" t="s">
        <v>649</v>
      </c>
      <c r="B1" s="5"/>
      <c r="C1" s="5"/>
      <c r="D1" s="5"/>
      <c r="E1" s="5"/>
      <c r="F1" s="5"/>
      <c r="G1" s="5"/>
      <c r="H1" s="5"/>
    </row>
    <row r="2" s="2" customFormat="1" ht="20.1" customHeight="1" spans="1:8">
      <c r="A2" s="3" t="e">
        <f>CONCATENATE(#REF!,#REF!,#REF!,#REF!,#REF!,#REF!,#REF!)</f>
        <v>#REF!</v>
      </c>
      <c r="B2" s="3"/>
      <c r="C2" s="3"/>
      <c r="D2" s="3"/>
      <c r="E2" s="3"/>
      <c r="F2" s="3"/>
      <c r="G2" s="3"/>
      <c r="H2" s="3"/>
    </row>
    <row r="3" s="2" customFormat="1" ht="20.1" customHeight="1" spans="1:8">
      <c r="A3" s="2" t="e">
        <f>#REF!&amp;#REF!</f>
        <v>#REF!</v>
      </c>
      <c r="H3" s="6" t="s">
        <v>1</v>
      </c>
    </row>
    <row r="4" s="70" customFormat="1" ht="24.95" customHeight="1" spans="1:8">
      <c r="A4" s="71" t="s">
        <v>3</v>
      </c>
      <c r="B4" s="71" t="s">
        <v>645</v>
      </c>
      <c r="C4" s="7" t="s">
        <v>306</v>
      </c>
      <c r="D4" s="71" t="s">
        <v>91</v>
      </c>
      <c r="E4" s="71" t="s">
        <v>92</v>
      </c>
      <c r="F4" s="71" t="s">
        <v>233</v>
      </c>
      <c r="G4" s="71" t="s">
        <v>116</v>
      </c>
      <c r="H4" s="71" t="s">
        <v>6</v>
      </c>
    </row>
    <row r="5" s="2" customFormat="1" ht="20.1" customHeight="1" spans="1:8">
      <c r="A5" s="7"/>
      <c r="B5" s="8"/>
      <c r="C5" s="9"/>
      <c r="D5" s="10"/>
      <c r="E5" s="10"/>
      <c r="F5" s="10"/>
      <c r="G5" s="10" t="str">
        <f>IF(D5=0,"",(E5-D5)/D5*100)</f>
        <v/>
      </c>
      <c r="H5" s="11"/>
    </row>
    <row r="6" s="2" customFormat="1" ht="20.1" customHeight="1" spans="1:8">
      <c r="A6" s="7"/>
      <c r="B6" s="8"/>
      <c r="C6" s="9"/>
      <c r="D6" s="10"/>
      <c r="E6" s="10"/>
      <c r="F6" s="10"/>
      <c r="G6" s="10" t="str">
        <f t="shared" ref="G6:G23" si="0">IF(D6=0,"",(E6-D6)/D6*100)</f>
        <v/>
      </c>
      <c r="H6" s="11"/>
    </row>
    <row r="7" s="2" customFormat="1" ht="20.1" customHeight="1" spans="1:8">
      <c r="A7" s="7"/>
      <c r="B7" s="8"/>
      <c r="C7" s="9"/>
      <c r="D7" s="10"/>
      <c r="E7" s="10"/>
      <c r="F7" s="10"/>
      <c r="G7" s="10" t="str">
        <f t="shared" si="0"/>
        <v/>
      </c>
      <c r="H7" s="11"/>
    </row>
    <row r="8" s="2" customFormat="1" ht="20.1" customHeight="1" spans="1:8">
      <c r="A8" s="7"/>
      <c r="B8" s="8"/>
      <c r="C8" s="9"/>
      <c r="D8" s="10"/>
      <c r="E8" s="10"/>
      <c r="F8" s="10"/>
      <c r="G8" s="10" t="str">
        <f t="shared" si="0"/>
        <v/>
      </c>
      <c r="H8" s="11"/>
    </row>
    <row r="9" s="2" customFormat="1" ht="20.1" customHeight="1" spans="1:8">
      <c r="A9" s="7"/>
      <c r="B9" s="8"/>
      <c r="C9" s="9"/>
      <c r="D9" s="10"/>
      <c r="E9" s="10"/>
      <c r="F9" s="10"/>
      <c r="G9" s="10" t="str">
        <f t="shared" si="0"/>
        <v/>
      </c>
      <c r="H9" s="11"/>
    </row>
    <row r="10" s="2" customFormat="1" ht="20.1" customHeight="1" spans="1:8">
      <c r="A10" s="7"/>
      <c r="B10" s="8"/>
      <c r="C10" s="9"/>
      <c r="D10" s="10"/>
      <c r="E10" s="10"/>
      <c r="F10" s="10"/>
      <c r="G10" s="10" t="str">
        <f t="shared" si="0"/>
        <v/>
      </c>
      <c r="H10" s="11"/>
    </row>
    <row r="11" s="2" customFormat="1" ht="20.1" customHeight="1" spans="1:8">
      <c r="A11" s="7"/>
      <c r="B11" s="8"/>
      <c r="C11" s="9"/>
      <c r="D11" s="10"/>
      <c r="E11" s="10"/>
      <c r="F11" s="10"/>
      <c r="G11" s="10" t="str">
        <f t="shared" si="0"/>
        <v/>
      </c>
      <c r="H11" s="11"/>
    </row>
    <row r="12" s="2" customFormat="1" ht="20.1" customHeight="1" spans="1:8">
      <c r="A12" s="7"/>
      <c r="B12" s="8"/>
      <c r="C12" s="9"/>
      <c r="D12" s="10"/>
      <c r="E12" s="10"/>
      <c r="F12" s="10"/>
      <c r="G12" s="10" t="str">
        <f t="shared" si="0"/>
        <v/>
      </c>
      <c r="H12" s="11"/>
    </row>
    <row r="13" s="2" customFormat="1" ht="20.1" customHeight="1" spans="1:8">
      <c r="A13" s="7"/>
      <c r="B13" s="8"/>
      <c r="C13" s="9"/>
      <c r="D13" s="10"/>
      <c r="E13" s="10"/>
      <c r="F13" s="10"/>
      <c r="G13" s="10" t="str">
        <f t="shared" si="0"/>
        <v/>
      </c>
      <c r="H13" s="11"/>
    </row>
    <row r="14" s="2" customFormat="1" ht="20.1" customHeight="1" spans="1:8">
      <c r="A14" s="7"/>
      <c r="B14" s="8"/>
      <c r="C14" s="9"/>
      <c r="D14" s="10"/>
      <c r="E14" s="10"/>
      <c r="F14" s="10"/>
      <c r="G14" s="10" t="str">
        <f t="shared" si="0"/>
        <v/>
      </c>
      <c r="H14" s="11"/>
    </row>
    <row r="15" s="2" customFormat="1" ht="20.1" customHeight="1" spans="1:8">
      <c r="A15" s="7"/>
      <c r="B15" s="8"/>
      <c r="C15" s="9"/>
      <c r="D15" s="10"/>
      <c r="E15" s="10"/>
      <c r="F15" s="10"/>
      <c r="G15" s="10" t="str">
        <f t="shared" si="0"/>
        <v/>
      </c>
      <c r="H15" s="11"/>
    </row>
    <row r="16" s="2" customFormat="1" ht="20.1" customHeight="1" spans="1:8">
      <c r="A16" s="7"/>
      <c r="B16" s="8"/>
      <c r="C16" s="9"/>
      <c r="D16" s="10"/>
      <c r="E16" s="10"/>
      <c r="F16" s="10"/>
      <c r="G16" s="10" t="str">
        <f t="shared" si="0"/>
        <v/>
      </c>
      <c r="H16" s="11"/>
    </row>
    <row r="17" s="2" customFormat="1" ht="20.1" customHeight="1" spans="1:8">
      <c r="A17" s="7"/>
      <c r="B17" s="8"/>
      <c r="C17" s="9"/>
      <c r="D17" s="10"/>
      <c r="E17" s="10"/>
      <c r="F17" s="10"/>
      <c r="G17" s="10" t="str">
        <f t="shared" si="0"/>
        <v/>
      </c>
      <c r="H17" s="49"/>
    </row>
    <row r="18" s="2" customFormat="1" ht="20.1" customHeight="1" spans="1:8">
      <c r="A18" s="7"/>
      <c r="B18" s="8"/>
      <c r="C18" s="9"/>
      <c r="D18" s="10"/>
      <c r="E18" s="10"/>
      <c r="F18" s="10"/>
      <c r="G18" s="10" t="str">
        <f t="shared" si="0"/>
        <v/>
      </c>
      <c r="H18" s="11"/>
    </row>
    <row r="19" s="2" customFormat="1" ht="20.1" customHeight="1" spans="1:8">
      <c r="A19" s="7"/>
      <c r="B19" s="8"/>
      <c r="C19" s="9"/>
      <c r="D19" s="10"/>
      <c r="E19" s="10"/>
      <c r="F19" s="10"/>
      <c r="G19" s="10" t="str">
        <f t="shared" si="0"/>
        <v/>
      </c>
      <c r="H19" s="11"/>
    </row>
    <row r="20" s="2" customFormat="1" ht="20.1" customHeight="1" spans="1:8">
      <c r="A20" s="7"/>
      <c r="B20" s="8"/>
      <c r="C20" s="9"/>
      <c r="D20" s="10"/>
      <c r="E20" s="10"/>
      <c r="F20" s="10"/>
      <c r="G20" s="10" t="str">
        <f t="shared" si="0"/>
        <v/>
      </c>
      <c r="H20" s="11"/>
    </row>
    <row r="21" s="2" customFormat="1" ht="20.1" customHeight="1" spans="1:8">
      <c r="A21" s="13" t="s">
        <v>158</v>
      </c>
      <c r="B21" s="14"/>
      <c r="C21" s="9"/>
      <c r="D21" s="10">
        <f>SUM(D5:D20)</f>
        <v>0</v>
      </c>
      <c r="E21" s="10">
        <f>SUM(E5:E20)</f>
        <v>0</v>
      </c>
      <c r="F21" s="10"/>
      <c r="G21" s="10" t="str">
        <f t="shared" si="0"/>
        <v/>
      </c>
      <c r="H21" s="11"/>
    </row>
    <row r="22" s="2" customFormat="1" ht="20.1" customHeight="1" spans="1:8">
      <c r="A22" s="13" t="s">
        <v>650</v>
      </c>
      <c r="B22" s="14"/>
      <c r="C22" s="9"/>
      <c r="D22" s="10"/>
      <c r="E22" s="10"/>
      <c r="F22" s="10"/>
      <c r="G22" s="10" t="str">
        <f t="shared" si="0"/>
        <v/>
      </c>
      <c r="H22" s="11"/>
    </row>
    <row r="23" s="2" customFormat="1" ht="20.1" customHeight="1" spans="1:8">
      <c r="A23" s="13" t="s">
        <v>166</v>
      </c>
      <c r="B23" s="14"/>
      <c r="C23" s="9"/>
      <c r="D23" s="10">
        <f>D21-D22</f>
        <v>0</v>
      </c>
      <c r="E23" s="10">
        <f>E21-E22</f>
        <v>0</v>
      </c>
      <c r="F23" s="10"/>
      <c r="G23" s="10" t="str">
        <f t="shared" si="0"/>
        <v/>
      </c>
      <c r="H23" s="11"/>
    </row>
    <row r="24" s="2" customFormat="1" customHeight="1" spans="1:1">
      <c r="A24" s="15">
        <f>开发支出!A23</f>
        <v>0</v>
      </c>
    </row>
    <row r="25" s="2" customFormat="1" customHeight="1" spans="1:1">
      <c r="A25" s="15" t="e">
        <f>CONCATENATE(#REF!,#REF!,#REF!,#REF!,#REF!,#REF!,#REF!)</f>
        <v>#REF!</v>
      </c>
    </row>
  </sheetData>
  <mergeCells count="5">
    <mergeCell ref="A1:H1"/>
    <mergeCell ref="A2:H2"/>
    <mergeCell ref="A21:B21"/>
    <mergeCell ref="A22:B2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6">
    <pageSetUpPr fitToPage="1"/>
  </sheetPr>
  <dimension ref="A1:K26"/>
  <sheetViews>
    <sheetView view="pageBreakPreview" zoomScaleNormal="100" workbookViewId="0">
      <selection activeCell="L45" sqref="L45"/>
    </sheetView>
  </sheetViews>
  <sheetFormatPr defaultColWidth="9" defaultRowHeight="15.75" customHeight="1"/>
  <cols>
    <col min="1" max="1" width="5.125" style="4" customWidth="1"/>
    <col min="2" max="2" width="21" style="4" customWidth="1"/>
    <col min="3" max="3" width="8.5" style="4" customWidth="1"/>
    <col min="4" max="4" width="11.125" style="4" customWidth="1"/>
    <col min="5" max="5" width="8.125" style="4" customWidth="1"/>
    <col min="6" max="6" width="15.125" style="4" customWidth="1"/>
    <col min="7" max="7" width="7" style="4" customWidth="1"/>
    <col min="8" max="9" width="14.625" style="4" customWidth="1"/>
    <col min="10" max="10" width="5.625" style="4" customWidth="1"/>
    <col min="11" max="11" width="21.625" style="4" customWidth="1"/>
    <col min="12" max="16384" width="9" style="4"/>
  </cols>
  <sheetData>
    <row r="1" s="1" customFormat="1" ht="24.95" customHeight="1" spans="1:11">
      <c r="A1" s="5" t="s">
        <v>651</v>
      </c>
      <c r="B1" s="5"/>
      <c r="C1" s="5"/>
      <c r="D1" s="5"/>
      <c r="E1" s="5"/>
      <c r="F1" s="5"/>
      <c r="G1" s="5"/>
      <c r="H1" s="5"/>
      <c r="I1" s="5"/>
      <c r="J1" s="5"/>
      <c r="K1" s="5"/>
    </row>
    <row r="2" s="2" customFormat="1" ht="20.1" customHeight="1" spans="1:11">
      <c r="A2" s="3" t="e">
        <f>CONCATENATE(#REF!,#REF!,#REF!,#REF!,#REF!,#REF!,#REF!)</f>
        <v>#REF!</v>
      </c>
      <c r="B2" s="3"/>
      <c r="C2" s="3"/>
      <c r="D2" s="3"/>
      <c r="E2" s="3"/>
      <c r="F2" s="3"/>
      <c r="G2" s="3"/>
      <c r="H2" s="3"/>
      <c r="I2" s="3"/>
      <c r="J2" s="3"/>
      <c r="K2" s="3"/>
    </row>
    <row r="3" s="2" customFormat="1" ht="20.1" customHeight="1" spans="1:11">
      <c r="A3" s="2" t="e">
        <f>#REF!&amp;#REF!</f>
        <v>#REF!</v>
      </c>
      <c r="K3" s="6" t="s">
        <v>1</v>
      </c>
    </row>
    <row r="4" s="70" customFormat="1" ht="24.95" customHeight="1" spans="1:11">
      <c r="A4" s="71" t="s">
        <v>3</v>
      </c>
      <c r="B4" s="71" t="s">
        <v>652</v>
      </c>
      <c r="C4" s="71" t="s">
        <v>620</v>
      </c>
      <c r="D4" s="71" t="s">
        <v>653</v>
      </c>
      <c r="E4" s="71" t="s">
        <v>654</v>
      </c>
      <c r="F4" s="71" t="s">
        <v>91</v>
      </c>
      <c r="G4" s="71" t="s">
        <v>655</v>
      </c>
      <c r="H4" s="71" t="s">
        <v>92</v>
      </c>
      <c r="I4" s="71" t="s">
        <v>233</v>
      </c>
      <c r="J4" s="71" t="s">
        <v>116</v>
      </c>
      <c r="K4" s="71" t="s">
        <v>6</v>
      </c>
    </row>
    <row r="5" s="2" customFormat="1" ht="20.1" customHeight="1" spans="1:11">
      <c r="A5" s="7"/>
      <c r="B5" s="8"/>
      <c r="C5" s="9"/>
      <c r="D5" s="10"/>
      <c r="E5" s="7"/>
      <c r="F5" s="10"/>
      <c r="G5" s="7"/>
      <c r="H5" s="10"/>
      <c r="I5" s="10"/>
      <c r="J5" s="10" t="str">
        <f>IF(F5=0,"",(H5-F5)/F5*100)</f>
        <v/>
      </c>
      <c r="K5" s="11"/>
    </row>
    <row r="6" s="2" customFormat="1" ht="20.1" customHeight="1" spans="1:11">
      <c r="A6" s="7"/>
      <c r="B6" s="8"/>
      <c r="C6" s="9"/>
      <c r="D6" s="10"/>
      <c r="E6" s="7"/>
      <c r="F6" s="10"/>
      <c r="G6" s="7"/>
      <c r="H6" s="10"/>
      <c r="I6" s="10"/>
      <c r="J6" s="10" t="str">
        <f t="shared" ref="J6:J24" si="0">IF(F6=0,"",(H6-F6)/F6*100)</f>
        <v/>
      </c>
      <c r="K6" s="11"/>
    </row>
    <row r="7" s="2" customFormat="1" ht="20.1" customHeight="1" spans="1:11">
      <c r="A7" s="7"/>
      <c r="B7" s="8"/>
      <c r="C7" s="9"/>
      <c r="D7" s="10"/>
      <c r="E7" s="7"/>
      <c r="F7" s="10"/>
      <c r="G7" s="7"/>
      <c r="H7" s="10"/>
      <c r="I7" s="10"/>
      <c r="J7" s="10" t="str">
        <f t="shared" si="0"/>
        <v/>
      </c>
      <c r="K7" s="11"/>
    </row>
    <row r="8" s="2" customFormat="1" ht="20.1" customHeight="1" spans="1:11">
      <c r="A8" s="7"/>
      <c r="B8" s="8"/>
      <c r="C8" s="9"/>
      <c r="D8" s="10"/>
      <c r="E8" s="7"/>
      <c r="F8" s="10"/>
      <c r="G8" s="7"/>
      <c r="H8" s="10"/>
      <c r="I8" s="10"/>
      <c r="J8" s="10" t="str">
        <f t="shared" si="0"/>
        <v/>
      </c>
      <c r="K8" s="11"/>
    </row>
    <row r="9" s="2" customFormat="1" ht="20.1" customHeight="1" spans="1:11">
      <c r="A9" s="7"/>
      <c r="B9" s="8"/>
      <c r="C9" s="9"/>
      <c r="D9" s="10"/>
      <c r="E9" s="7"/>
      <c r="F9" s="10"/>
      <c r="G9" s="7"/>
      <c r="H9" s="10"/>
      <c r="I9" s="10"/>
      <c r="J9" s="10" t="str">
        <f t="shared" si="0"/>
        <v/>
      </c>
      <c r="K9" s="11"/>
    </row>
    <row r="10" s="2" customFormat="1" ht="20.1" customHeight="1" spans="1:11">
      <c r="A10" s="7"/>
      <c r="B10" s="8"/>
      <c r="C10" s="9"/>
      <c r="D10" s="10"/>
      <c r="E10" s="7"/>
      <c r="F10" s="10"/>
      <c r="G10" s="7"/>
      <c r="H10" s="10"/>
      <c r="I10" s="10"/>
      <c r="J10" s="10" t="str">
        <f t="shared" si="0"/>
        <v/>
      </c>
      <c r="K10" s="11"/>
    </row>
    <row r="11" s="2" customFormat="1" ht="20.1" customHeight="1" spans="1:11">
      <c r="A11" s="7"/>
      <c r="B11" s="8"/>
      <c r="C11" s="9"/>
      <c r="D11" s="10"/>
      <c r="E11" s="7"/>
      <c r="F11" s="10"/>
      <c r="G11" s="7"/>
      <c r="H11" s="10"/>
      <c r="I11" s="10"/>
      <c r="J11" s="10" t="str">
        <f t="shared" si="0"/>
        <v/>
      </c>
      <c r="K11" s="11"/>
    </row>
    <row r="12" s="2" customFormat="1" ht="20.1" customHeight="1" spans="1:11">
      <c r="A12" s="7"/>
      <c r="B12" s="8"/>
      <c r="C12" s="9"/>
      <c r="D12" s="10"/>
      <c r="E12" s="7"/>
      <c r="F12" s="10"/>
      <c r="G12" s="7"/>
      <c r="H12" s="10"/>
      <c r="I12" s="10"/>
      <c r="J12" s="10" t="str">
        <f t="shared" si="0"/>
        <v/>
      </c>
      <c r="K12" s="11"/>
    </row>
    <row r="13" s="2" customFormat="1" ht="20.1" customHeight="1" spans="1:11">
      <c r="A13" s="7"/>
      <c r="B13" s="8"/>
      <c r="C13" s="9"/>
      <c r="D13" s="10"/>
      <c r="E13" s="7"/>
      <c r="F13" s="10"/>
      <c r="G13" s="7"/>
      <c r="H13" s="10"/>
      <c r="I13" s="10"/>
      <c r="J13" s="10" t="str">
        <f t="shared" si="0"/>
        <v/>
      </c>
      <c r="K13" s="11"/>
    </row>
    <row r="14" s="2" customFormat="1" ht="20.1" customHeight="1" spans="1:11">
      <c r="A14" s="7"/>
      <c r="B14" s="8"/>
      <c r="C14" s="9"/>
      <c r="D14" s="10"/>
      <c r="E14" s="7"/>
      <c r="F14" s="10"/>
      <c r="G14" s="7"/>
      <c r="H14" s="10"/>
      <c r="I14" s="10"/>
      <c r="J14" s="10" t="str">
        <f t="shared" si="0"/>
        <v/>
      </c>
      <c r="K14" s="11"/>
    </row>
    <row r="15" s="2" customFormat="1" ht="20.1" customHeight="1" spans="1:11">
      <c r="A15" s="7"/>
      <c r="B15" s="8"/>
      <c r="C15" s="9"/>
      <c r="D15" s="10"/>
      <c r="E15" s="7"/>
      <c r="F15" s="10"/>
      <c r="G15" s="7"/>
      <c r="H15" s="10"/>
      <c r="I15" s="10"/>
      <c r="J15" s="10" t="str">
        <f t="shared" si="0"/>
        <v/>
      </c>
      <c r="K15" s="11"/>
    </row>
    <row r="16" s="2" customFormat="1" ht="20.1" customHeight="1" spans="1:11">
      <c r="A16" s="7"/>
      <c r="B16" s="8"/>
      <c r="C16" s="9"/>
      <c r="D16" s="10"/>
      <c r="E16" s="7"/>
      <c r="F16" s="10"/>
      <c r="G16" s="7"/>
      <c r="H16" s="10"/>
      <c r="I16" s="72"/>
      <c r="J16" s="10" t="str">
        <f t="shared" si="0"/>
        <v/>
      </c>
      <c r="K16" s="11"/>
    </row>
    <row r="17" s="2" customFormat="1" ht="20.1" customHeight="1" spans="1:11">
      <c r="A17" s="7"/>
      <c r="B17" s="8"/>
      <c r="C17" s="9"/>
      <c r="D17" s="10"/>
      <c r="E17" s="7"/>
      <c r="F17" s="10"/>
      <c r="G17" s="7"/>
      <c r="H17" s="12"/>
      <c r="I17" s="10"/>
      <c r="J17" s="42" t="str">
        <f t="shared" si="0"/>
        <v/>
      </c>
      <c r="K17" s="11"/>
    </row>
    <row r="18" s="2" customFormat="1" ht="20.1" customHeight="1" spans="1:11">
      <c r="A18" s="7"/>
      <c r="B18" s="8"/>
      <c r="C18" s="9"/>
      <c r="D18" s="10"/>
      <c r="E18" s="7"/>
      <c r="F18" s="10"/>
      <c r="G18" s="7"/>
      <c r="H18" s="10"/>
      <c r="I18" s="47"/>
      <c r="J18" s="10" t="str">
        <f t="shared" si="0"/>
        <v/>
      </c>
      <c r="K18" s="11"/>
    </row>
    <row r="19" s="2" customFormat="1" ht="20.1" customHeight="1" spans="1:11">
      <c r="A19" s="7"/>
      <c r="B19" s="8"/>
      <c r="C19" s="9"/>
      <c r="D19" s="10"/>
      <c r="E19" s="7"/>
      <c r="F19" s="10"/>
      <c r="G19" s="7"/>
      <c r="H19" s="10"/>
      <c r="I19" s="10"/>
      <c r="J19" s="10" t="str">
        <f t="shared" si="0"/>
        <v/>
      </c>
      <c r="K19" s="11"/>
    </row>
    <row r="20" s="2" customFormat="1" ht="20.1" customHeight="1" spans="1:11">
      <c r="A20" s="7"/>
      <c r="B20" s="8"/>
      <c r="C20" s="9"/>
      <c r="D20" s="10"/>
      <c r="E20" s="7"/>
      <c r="F20" s="10"/>
      <c r="G20" s="7"/>
      <c r="H20" s="10"/>
      <c r="I20" s="10"/>
      <c r="J20" s="10" t="str">
        <f t="shared" si="0"/>
        <v/>
      </c>
      <c r="K20" s="11"/>
    </row>
    <row r="21" s="2" customFormat="1" ht="20.1" customHeight="1" spans="1:11">
      <c r="A21" s="7"/>
      <c r="B21" s="8"/>
      <c r="C21" s="9"/>
      <c r="D21" s="10"/>
      <c r="E21" s="13"/>
      <c r="F21" s="10"/>
      <c r="G21" s="7"/>
      <c r="H21" s="10"/>
      <c r="I21" s="10"/>
      <c r="J21" s="10" t="str">
        <f t="shared" si="0"/>
        <v/>
      </c>
      <c r="K21" s="11"/>
    </row>
    <row r="22" s="2" customFormat="1" ht="20.1" customHeight="1" spans="1:11">
      <c r="A22" s="7"/>
      <c r="B22" s="8"/>
      <c r="C22" s="9"/>
      <c r="D22" s="10"/>
      <c r="E22" s="7"/>
      <c r="F22" s="10"/>
      <c r="G22" s="7"/>
      <c r="H22" s="10"/>
      <c r="I22" s="10"/>
      <c r="J22" s="10" t="str">
        <f t="shared" si="0"/>
        <v/>
      </c>
      <c r="K22" s="11"/>
    </row>
    <row r="23" s="2" customFormat="1" ht="20.1" customHeight="1" spans="1:11">
      <c r="A23" s="7"/>
      <c r="B23" s="8"/>
      <c r="C23" s="9"/>
      <c r="D23" s="10"/>
      <c r="E23" s="7"/>
      <c r="F23" s="10"/>
      <c r="G23" s="7"/>
      <c r="H23" s="10"/>
      <c r="I23" s="10"/>
      <c r="J23" s="10"/>
      <c r="K23" s="11"/>
    </row>
    <row r="24" s="2" customFormat="1" ht="20.1" customHeight="1" spans="1:11">
      <c r="A24" s="13" t="s">
        <v>656</v>
      </c>
      <c r="B24" s="14"/>
      <c r="C24" s="9"/>
      <c r="D24" s="10"/>
      <c r="E24" s="7"/>
      <c r="F24" s="10">
        <f>SUM(F5:F23)</f>
        <v>0</v>
      </c>
      <c r="G24" s="7"/>
      <c r="H24" s="10">
        <f>SUM(H5:H23)</f>
        <v>0</v>
      </c>
      <c r="I24" s="10"/>
      <c r="J24" s="10" t="str">
        <f t="shared" si="0"/>
        <v/>
      </c>
      <c r="K24" s="11"/>
    </row>
    <row r="25" s="2" customFormat="1" customHeight="1" spans="1:1">
      <c r="A25" s="15">
        <f>商誉!A24</f>
        <v>0</v>
      </c>
    </row>
    <row r="26" s="2" customFormat="1" customHeight="1" spans="1:1">
      <c r="A26" s="15" t="e">
        <f>CONCATENATE(#REF!,#REF!,#REF!,#REF!,#REF!,#REF!,#REF!)</f>
        <v>#REF!</v>
      </c>
    </row>
  </sheetData>
  <mergeCells count="3">
    <mergeCell ref="A1:K1"/>
    <mergeCell ref="A2:K2"/>
    <mergeCell ref="A24:B24"/>
  </mergeCells>
  <printOptions horizontalCentered="1"/>
  <pageMargins left="0.62992125984252" right="0.62992125984252" top="0.708661417322835" bottom="0.590551181102362" header="1.02362204724409" footer="0.511811023622047"/>
  <pageSetup paperSize="9" scale="94"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8">
    <pageSetUpPr fitToPage="1"/>
  </sheetPr>
  <dimension ref="A1:I24"/>
  <sheetViews>
    <sheetView view="pageBreakPreview" zoomScaleNormal="100" workbookViewId="0">
      <selection activeCell="L45" sqref="L45"/>
    </sheetView>
  </sheetViews>
  <sheetFormatPr defaultColWidth="9" defaultRowHeight="15.75" customHeight="1"/>
  <cols>
    <col min="1" max="1" width="6.125" style="4" customWidth="1"/>
    <col min="2" max="2" width="27.875" style="4" customWidth="1"/>
    <col min="3" max="3" width="15.875" style="4" customWidth="1"/>
    <col min="4" max="5" width="23.125" style="4" customWidth="1"/>
    <col min="6" max="6" width="26.625" style="4" customWidth="1"/>
    <col min="7" max="16384" width="9" style="4"/>
  </cols>
  <sheetData>
    <row r="1" s="1" customFormat="1" ht="24.95" customHeight="1" spans="1:6">
      <c r="A1" s="5" t="s">
        <v>657</v>
      </c>
      <c r="B1" s="16"/>
      <c r="C1" s="16"/>
      <c r="D1" s="16"/>
      <c r="E1" s="16"/>
      <c r="F1" s="16"/>
    </row>
    <row r="2" s="2" customFormat="1" ht="20.1" customHeight="1" spans="1:6">
      <c r="A2" s="3" t="e">
        <f>CONCATENATE(#REF!,#REF!,#REF!,#REF!,#REF!,#REF!,#REF!)</f>
        <v>#REF!</v>
      </c>
      <c r="B2" s="3"/>
      <c r="C2" s="3"/>
      <c r="D2" s="3"/>
      <c r="E2" s="3"/>
      <c r="F2" s="3"/>
    </row>
    <row r="3" s="2" customFormat="1" ht="20.1" customHeight="1" spans="1:6">
      <c r="A3" s="2" t="e">
        <f>#REF!&amp;#REF!</f>
        <v>#REF!</v>
      </c>
      <c r="F3" s="6" t="s">
        <v>1</v>
      </c>
    </row>
    <row r="4" s="3" customFormat="1" ht="24.95" customHeight="1" spans="1:6">
      <c r="A4" s="7" t="s">
        <v>3</v>
      </c>
      <c r="B4" s="7" t="s">
        <v>645</v>
      </c>
      <c r="C4" s="7" t="s">
        <v>306</v>
      </c>
      <c r="D4" s="7" t="s">
        <v>91</v>
      </c>
      <c r="E4" s="7" t="s">
        <v>92</v>
      </c>
      <c r="F4" s="7" t="s">
        <v>6</v>
      </c>
    </row>
    <row r="5" s="2" customFormat="1" ht="20.1" customHeight="1" spans="1:6">
      <c r="A5" s="7"/>
      <c r="B5" s="8"/>
      <c r="C5" s="9"/>
      <c r="D5" s="17"/>
      <c r="E5" s="17"/>
      <c r="F5" s="11"/>
    </row>
    <row r="6" s="2" customFormat="1" ht="20.1" customHeight="1" spans="1:6">
      <c r="A6" s="7"/>
      <c r="B6" s="8"/>
      <c r="C6" s="9"/>
      <c r="D6" s="17"/>
      <c r="E6" s="17"/>
      <c r="F6" s="11"/>
    </row>
    <row r="7" s="2" customFormat="1" ht="20.1" customHeight="1" spans="1:6">
      <c r="A7" s="7"/>
      <c r="B7" s="8"/>
      <c r="C7" s="9"/>
      <c r="D7" s="17"/>
      <c r="E7" s="17"/>
      <c r="F7" s="11"/>
    </row>
    <row r="8" s="2" customFormat="1" ht="20.1" customHeight="1" spans="1:6">
      <c r="A8" s="7"/>
      <c r="B8" s="8"/>
      <c r="C8" s="9"/>
      <c r="D8" s="17"/>
      <c r="E8" s="17"/>
      <c r="F8" s="11"/>
    </row>
    <row r="9" s="2" customFormat="1" ht="20.1" customHeight="1" spans="1:6">
      <c r="A9" s="7"/>
      <c r="B9" s="8"/>
      <c r="C9" s="9"/>
      <c r="D9" s="17"/>
      <c r="E9" s="17"/>
      <c r="F9" s="11"/>
    </row>
    <row r="10" s="2" customFormat="1" ht="20.1" customHeight="1" spans="1:6">
      <c r="A10" s="7"/>
      <c r="B10" s="8"/>
      <c r="C10" s="9"/>
      <c r="D10" s="17"/>
      <c r="E10" s="17"/>
      <c r="F10" s="11"/>
    </row>
    <row r="11" s="2" customFormat="1" ht="20.1" customHeight="1" spans="1:6">
      <c r="A11" s="7"/>
      <c r="B11" s="8"/>
      <c r="C11" s="9"/>
      <c r="D11" s="17"/>
      <c r="E11" s="17"/>
      <c r="F11" s="11"/>
    </row>
    <row r="12" s="2" customFormat="1" ht="20.1" customHeight="1" spans="1:6">
      <c r="A12" s="7"/>
      <c r="B12" s="8"/>
      <c r="C12" s="9"/>
      <c r="D12" s="17"/>
      <c r="E12" s="17"/>
      <c r="F12" s="11"/>
    </row>
    <row r="13" s="2" customFormat="1" ht="20.1" customHeight="1" spans="1:6">
      <c r="A13" s="7"/>
      <c r="B13" s="8"/>
      <c r="C13" s="9"/>
      <c r="D13" s="17"/>
      <c r="E13" s="17"/>
      <c r="F13" s="11"/>
    </row>
    <row r="14" s="2" customFormat="1" ht="20.1" customHeight="1" spans="1:6">
      <c r="A14" s="7"/>
      <c r="B14" s="8"/>
      <c r="C14" s="9"/>
      <c r="D14" s="17"/>
      <c r="E14" s="17"/>
      <c r="F14" s="11"/>
    </row>
    <row r="15" s="2" customFormat="1" ht="20.1" customHeight="1" spans="1:6">
      <c r="A15" s="7"/>
      <c r="B15" s="8"/>
      <c r="C15" s="9"/>
      <c r="D15" s="17"/>
      <c r="E15" s="17"/>
      <c r="F15" s="11"/>
    </row>
    <row r="16" s="2" customFormat="1" ht="20.1" customHeight="1" spans="1:6">
      <c r="A16" s="7"/>
      <c r="B16" s="8"/>
      <c r="C16" s="9"/>
      <c r="D16" s="17"/>
      <c r="E16" s="17"/>
      <c r="F16" s="11"/>
    </row>
    <row r="17" s="2" customFormat="1" ht="20.1" customHeight="1" spans="1:9">
      <c r="A17" s="7"/>
      <c r="B17" s="8"/>
      <c r="C17" s="9"/>
      <c r="D17" s="17"/>
      <c r="E17" s="17"/>
      <c r="F17" s="11"/>
      <c r="I17" s="11"/>
    </row>
    <row r="18" s="2" customFormat="1" ht="20.1" customHeight="1" spans="1:6">
      <c r="A18" s="7"/>
      <c r="B18" s="8"/>
      <c r="C18" s="9"/>
      <c r="D18" s="17"/>
      <c r="E18" s="17"/>
      <c r="F18" s="11"/>
    </row>
    <row r="19" s="2" customFormat="1" ht="20.1" customHeight="1" spans="1:6">
      <c r="A19" s="7"/>
      <c r="B19" s="8"/>
      <c r="C19" s="9"/>
      <c r="D19" s="17"/>
      <c r="E19" s="17"/>
      <c r="F19" s="11"/>
    </row>
    <row r="20" s="2" customFormat="1" ht="20.1" customHeight="1" spans="1:6">
      <c r="A20" s="7"/>
      <c r="B20" s="8"/>
      <c r="C20" s="9"/>
      <c r="D20" s="17"/>
      <c r="E20" s="17"/>
      <c r="F20" s="11"/>
    </row>
    <row r="21" s="2" customFormat="1" ht="20.1" customHeight="1" spans="1:6">
      <c r="A21" s="7"/>
      <c r="B21" s="8"/>
      <c r="C21" s="9"/>
      <c r="D21" s="17"/>
      <c r="E21" s="69"/>
      <c r="F21" s="11"/>
    </row>
    <row r="22" s="2" customFormat="1" ht="20.1" customHeight="1" spans="1:6">
      <c r="A22" s="13" t="s">
        <v>656</v>
      </c>
      <c r="B22" s="14"/>
      <c r="C22" s="9"/>
      <c r="D22" s="17">
        <f>SUM(D5:D21)</f>
        <v>0</v>
      </c>
      <c r="E22" s="17">
        <f>SUM(E5:E21)</f>
        <v>0</v>
      </c>
      <c r="F22" s="11"/>
    </row>
    <row r="23" s="2" customFormat="1" customHeight="1" spans="1:1">
      <c r="A23" s="15">
        <f>长期待摊费用!A25</f>
        <v>0</v>
      </c>
    </row>
    <row r="24" s="2" customFormat="1" customHeight="1" spans="1:1">
      <c r="A24" s="15" t="e">
        <f>CONCATENATE(#REF!,#REF!,#REF!,#REF!,#REF!,#REF!,#REF!)</f>
        <v>#REF!</v>
      </c>
    </row>
  </sheetData>
  <mergeCells count="3">
    <mergeCell ref="A1:F1"/>
    <mergeCell ref="A2:F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7">
    <pageSetUpPr fitToPage="1"/>
  </sheetPr>
  <dimension ref="A1:I26"/>
  <sheetViews>
    <sheetView view="pageBreakPreview" zoomScaleNormal="100" workbookViewId="0">
      <selection activeCell="L45" sqref="L45"/>
    </sheetView>
  </sheetViews>
  <sheetFormatPr defaultColWidth="9" defaultRowHeight="15.75" customHeight="1"/>
  <cols>
    <col min="1" max="1" width="6.125" style="4" customWidth="1"/>
    <col min="2" max="2" width="26.625" style="4" customWidth="1"/>
    <col min="3" max="3" width="13.125" style="4" customWidth="1"/>
    <col min="4" max="5" width="18" style="4" customWidth="1"/>
    <col min="6" max="6" width="13.625" style="4" customWidth="1"/>
    <col min="7" max="7" width="33.375" style="4" customWidth="1"/>
    <col min="8" max="16384" width="9" style="4"/>
  </cols>
  <sheetData>
    <row r="1" s="1" customFormat="1" ht="24.95" customHeight="1" spans="1:7">
      <c r="A1" s="5" t="s">
        <v>658</v>
      </c>
      <c r="B1" s="5"/>
      <c r="C1" s="5"/>
      <c r="D1" s="5"/>
      <c r="E1" s="5"/>
      <c r="F1" s="5"/>
      <c r="G1" s="5"/>
    </row>
    <row r="2" s="2" customFormat="1" ht="20.1" customHeight="1" spans="1:7">
      <c r="A2" s="3" t="e">
        <f>CONCATENATE(#REF!,#REF!,#REF!,#REF!,#REF!,#REF!,#REF!)</f>
        <v>#REF!</v>
      </c>
      <c r="B2" s="3"/>
      <c r="C2" s="3"/>
      <c r="D2" s="3"/>
      <c r="E2" s="3"/>
      <c r="F2" s="3"/>
      <c r="G2" s="3"/>
    </row>
    <row r="3" s="2" customFormat="1" ht="20.1" customHeight="1" spans="1:7">
      <c r="A3" s="2" t="e">
        <f>#REF!&amp;#REF!</f>
        <v>#REF!</v>
      </c>
      <c r="G3" s="6" t="s">
        <v>1</v>
      </c>
    </row>
    <row r="4" s="3" customFormat="1" ht="24.95" customHeight="1" spans="1:7">
      <c r="A4" s="7" t="s">
        <v>3</v>
      </c>
      <c r="B4" s="7" t="s">
        <v>645</v>
      </c>
      <c r="C4" s="7" t="s">
        <v>306</v>
      </c>
      <c r="D4" s="7" t="s">
        <v>91</v>
      </c>
      <c r="E4" s="7" t="s">
        <v>92</v>
      </c>
      <c r="F4" s="7" t="s">
        <v>116</v>
      </c>
      <c r="G4" s="7" t="s">
        <v>6</v>
      </c>
    </row>
    <row r="5" s="2" customFormat="1" ht="20.1" customHeight="1" spans="1:7">
      <c r="A5" s="7"/>
      <c r="B5" s="8"/>
      <c r="C5" s="9"/>
      <c r="D5" s="10"/>
      <c r="E5" s="10"/>
      <c r="F5" s="10" t="str">
        <f t="shared" ref="F5:F22" si="0">IF(D5=0,"",(E5-D5)/D5*100)</f>
        <v/>
      </c>
      <c r="G5" s="11"/>
    </row>
    <row r="6" s="2" customFormat="1" ht="20.1" customHeight="1" spans="1:7">
      <c r="A6" s="7"/>
      <c r="B6" s="8"/>
      <c r="C6" s="9"/>
      <c r="D6" s="10"/>
      <c r="E6" s="10"/>
      <c r="F6" s="10" t="str">
        <f t="shared" si="0"/>
        <v/>
      </c>
      <c r="G6" s="11"/>
    </row>
    <row r="7" s="2" customFormat="1" ht="20.1" customHeight="1" spans="1:7">
      <c r="A7" s="7"/>
      <c r="B7" s="8"/>
      <c r="C7" s="9"/>
      <c r="D7" s="10"/>
      <c r="E7" s="10"/>
      <c r="F7" s="10" t="str">
        <f t="shared" si="0"/>
        <v/>
      </c>
      <c r="G7" s="11"/>
    </row>
    <row r="8" s="2" customFormat="1" ht="20.1" customHeight="1" spans="1:7">
      <c r="A8" s="7"/>
      <c r="B8" s="8"/>
      <c r="C8" s="9"/>
      <c r="D8" s="10"/>
      <c r="E8" s="10"/>
      <c r="F8" s="10" t="str">
        <f t="shared" si="0"/>
        <v/>
      </c>
      <c r="G8" s="11"/>
    </row>
    <row r="9" s="2" customFormat="1" ht="20.1" customHeight="1" spans="1:7">
      <c r="A9" s="7"/>
      <c r="B9" s="8"/>
      <c r="C9" s="9"/>
      <c r="D9" s="10"/>
      <c r="E9" s="10"/>
      <c r="F9" s="10" t="str">
        <f t="shared" si="0"/>
        <v/>
      </c>
      <c r="G9" s="11"/>
    </row>
    <row r="10" s="2" customFormat="1" ht="20.1" customHeight="1" spans="1:7">
      <c r="A10" s="7"/>
      <c r="B10" s="8"/>
      <c r="C10" s="9"/>
      <c r="D10" s="10"/>
      <c r="E10" s="10"/>
      <c r="F10" s="10" t="str">
        <f t="shared" si="0"/>
        <v/>
      </c>
      <c r="G10" s="11"/>
    </row>
    <row r="11" s="2" customFormat="1" ht="20.1" customHeight="1" spans="1:7">
      <c r="A11" s="7"/>
      <c r="B11" s="8"/>
      <c r="C11" s="9"/>
      <c r="D11" s="10"/>
      <c r="E11" s="10"/>
      <c r="F11" s="10" t="str">
        <f t="shared" si="0"/>
        <v/>
      </c>
      <c r="G11" s="11"/>
    </row>
    <row r="12" s="2" customFormat="1" ht="20.1" customHeight="1" spans="1:7">
      <c r="A12" s="7"/>
      <c r="B12" s="8"/>
      <c r="C12" s="9"/>
      <c r="D12" s="10"/>
      <c r="E12" s="10"/>
      <c r="F12" s="10" t="str">
        <f t="shared" si="0"/>
        <v/>
      </c>
      <c r="G12" s="11"/>
    </row>
    <row r="13" s="2" customFormat="1" ht="20.1" customHeight="1" spans="1:7">
      <c r="A13" s="7"/>
      <c r="B13" s="8"/>
      <c r="C13" s="9"/>
      <c r="D13" s="10"/>
      <c r="E13" s="10"/>
      <c r="F13" s="10" t="str">
        <f t="shared" si="0"/>
        <v/>
      </c>
      <c r="G13" s="11"/>
    </row>
    <row r="14" s="2" customFormat="1" ht="20.1" customHeight="1" spans="1:7">
      <c r="A14" s="7"/>
      <c r="B14" s="8"/>
      <c r="C14" s="9"/>
      <c r="D14" s="10"/>
      <c r="E14" s="10"/>
      <c r="F14" s="10" t="str">
        <f t="shared" si="0"/>
        <v/>
      </c>
      <c r="G14" s="11"/>
    </row>
    <row r="15" s="2" customFormat="1" ht="20.1" customHeight="1" spans="1:7">
      <c r="A15" s="7"/>
      <c r="B15" s="8"/>
      <c r="C15" s="9"/>
      <c r="D15" s="10"/>
      <c r="E15" s="10"/>
      <c r="F15" s="10" t="str">
        <f t="shared" si="0"/>
        <v/>
      </c>
      <c r="G15" s="11"/>
    </row>
    <row r="16" s="2" customFormat="1" ht="20.1" customHeight="1" spans="1:7">
      <c r="A16" s="7"/>
      <c r="B16" s="8"/>
      <c r="C16" s="9"/>
      <c r="D16" s="10"/>
      <c r="E16" s="10"/>
      <c r="F16" s="10" t="str">
        <f t="shared" si="0"/>
        <v/>
      </c>
      <c r="G16" s="11"/>
    </row>
    <row r="17" s="2" customFormat="1" ht="20.1" customHeight="1" spans="1:9">
      <c r="A17" s="7"/>
      <c r="B17" s="8"/>
      <c r="C17" s="9"/>
      <c r="D17" s="10"/>
      <c r="E17" s="10"/>
      <c r="F17" s="10" t="str">
        <f t="shared" si="0"/>
        <v/>
      </c>
      <c r="G17" s="11"/>
      <c r="I17" s="11"/>
    </row>
    <row r="18" s="2" customFormat="1" ht="20.1" customHeight="1" spans="1:7">
      <c r="A18" s="7"/>
      <c r="B18" s="8"/>
      <c r="C18" s="9"/>
      <c r="D18" s="10"/>
      <c r="E18" s="10"/>
      <c r="F18" s="10" t="str">
        <f t="shared" si="0"/>
        <v/>
      </c>
      <c r="G18" s="11"/>
    </row>
    <row r="19" s="2" customFormat="1" ht="20.1" customHeight="1" spans="1:7">
      <c r="A19" s="7"/>
      <c r="B19" s="8"/>
      <c r="C19" s="9"/>
      <c r="D19" s="10"/>
      <c r="E19" s="10"/>
      <c r="F19" s="10" t="str">
        <f t="shared" si="0"/>
        <v/>
      </c>
      <c r="G19" s="11"/>
    </row>
    <row r="20" s="2" customFormat="1" ht="20.1" customHeight="1" spans="1:7">
      <c r="A20" s="7"/>
      <c r="B20" s="8"/>
      <c r="C20" s="9"/>
      <c r="D20" s="10"/>
      <c r="E20" s="10"/>
      <c r="F20" s="10" t="str">
        <f t="shared" si="0"/>
        <v/>
      </c>
      <c r="G20" s="11"/>
    </row>
    <row r="21" s="2" customFormat="1" ht="20.1" customHeight="1" spans="1:7">
      <c r="A21" s="7"/>
      <c r="B21" s="8"/>
      <c r="C21" s="9"/>
      <c r="D21" s="10"/>
      <c r="E21" s="12"/>
      <c r="F21" s="10" t="str">
        <f t="shared" si="0"/>
        <v/>
      </c>
      <c r="G21" s="11"/>
    </row>
    <row r="22" s="2" customFormat="1" ht="20.1" customHeight="1" spans="1:7">
      <c r="A22" s="7"/>
      <c r="B22" s="8"/>
      <c r="C22" s="9"/>
      <c r="D22" s="10"/>
      <c r="E22" s="10"/>
      <c r="F22" s="10" t="str">
        <f t="shared" si="0"/>
        <v/>
      </c>
      <c r="G22" s="11"/>
    </row>
    <row r="23" s="2" customFormat="1" ht="20.1" customHeight="1" spans="1:7">
      <c r="A23" s="7"/>
      <c r="B23" s="8"/>
      <c r="C23" s="9"/>
      <c r="D23" s="10"/>
      <c r="E23" s="10"/>
      <c r="F23" s="10"/>
      <c r="G23" s="11"/>
    </row>
    <row r="24" s="2" customFormat="1" ht="20.1" customHeight="1" spans="1:7">
      <c r="A24" s="13" t="s">
        <v>656</v>
      </c>
      <c r="B24" s="14"/>
      <c r="C24" s="9"/>
      <c r="D24" s="10">
        <f>SUM(D5:D23)</f>
        <v>0</v>
      </c>
      <c r="E24" s="10">
        <f>SUM(E5:E23)</f>
        <v>0</v>
      </c>
      <c r="F24" s="10" t="str">
        <f>IF(D24=0,"",(E24-D24)/D24*100)</f>
        <v/>
      </c>
      <c r="G24" s="11"/>
    </row>
    <row r="25" s="2" customFormat="1" customHeight="1" spans="1:1">
      <c r="A25" s="15">
        <f>递延所得税资产!A23</f>
        <v>0</v>
      </c>
    </row>
    <row r="26" s="2" customFormat="1" customHeight="1" spans="1:1">
      <c r="A26" s="15" t="e">
        <f>CONCATENATE(#REF!,#REF!,#REF!,#REF!,#REF!,#REF!,#REF!)</f>
        <v>#REF!</v>
      </c>
    </row>
  </sheetData>
  <mergeCells count="3">
    <mergeCell ref="A1:G1"/>
    <mergeCell ref="A2:G2"/>
    <mergeCell ref="A24:B24"/>
  </mergeCells>
  <printOptions horizontalCentered="1"/>
  <pageMargins left="0.62992125984252" right="0.62992125984252" top="0.708661417322835" bottom="0.590551181102362" header="1.02362204724409" footer="0.511811023622047"/>
  <pageSetup paperSize="9" scale="97"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9">
    <tabColor indexed="10"/>
    <pageSetUpPr fitToPage="1"/>
  </sheetPr>
  <dimension ref="A1:I25"/>
  <sheetViews>
    <sheetView view="pageBreakPreview" zoomScaleNormal="85" workbookViewId="0">
      <selection activeCell="L45" sqref="L45"/>
    </sheetView>
  </sheetViews>
  <sheetFormatPr defaultColWidth="9" defaultRowHeight="15.75" customHeight="1"/>
  <cols>
    <col min="1" max="1" width="6.125" style="4" customWidth="1"/>
    <col min="2" max="5" width="22.625" style="4" customWidth="1"/>
    <col min="6" max="6" width="12.625" style="4" customWidth="1"/>
    <col min="7" max="16384" width="9" style="4"/>
  </cols>
  <sheetData>
    <row r="1" s="1" customFormat="1" ht="24.95" customHeight="1" spans="1:6">
      <c r="A1" s="5" t="s">
        <v>659</v>
      </c>
      <c r="B1" s="5"/>
      <c r="C1" s="5"/>
      <c r="D1" s="5"/>
      <c r="E1" s="5"/>
      <c r="F1" s="5"/>
    </row>
    <row r="2" s="2" customFormat="1" ht="20.1" customHeight="1" spans="1:6">
      <c r="A2" s="3" t="e">
        <f>CONCATENATE(#REF!,#REF!,#REF!,#REF!,#REF!,#REF!,#REF!)</f>
        <v>#REF!</v>
      </c>
      <c r="B2" s="3"/>
      <c r="C2" s="3"/>
      <c r="D2" s="3"/>
      <c r="E2" s="3"/>
      <c r="F2" s="3"/>
    </row>
    <row r="3" s="2" customFormat="1" ht="20.1" customHeight="1" spans="1:6">
      <c r="A3" s="2" t="e">
        <f>#REF!&amp;#REF!</f>
        <v>#REF!</v>
      </c>
      <c r="F3" s="44" t="s">
        <v>1</v>
      </c>
    </row>
    <row r="4" s="3" customFormat="1" ht="24.95" customHeight="1" spans="1:6">
      <c r="A4" s="45" t="s">
        <v>89</v>
      </c>
      <c r="B4" s="45" t="s">
        <v>90</v>
      </c>
      <c r="C4" s="45" t="s">
        <v>91</v>
      </c>
      <c r="D4" s="45" t="s">
        <v>92</v>
      </c>
      <c r="E4" s="46" t="s">
        <v>93</v>
      </c>
      <c r="F4" s="45" t="s">
        <v>116</v>
      </c>
    </row>
    <row r="5" s="2" customFormat="1" ht="20.1" customHeight="1" spans="1:6">
      <c r="A5" s="45" t="s">
        <v>660</v>
      </c>
      <c r="B5" s="68" t="s">
        <v>11</v>
      </c>
      <c r="C5" s="10">
        <f>短期借款!H25</f>
        <v>0</v>
      </c>
      <c r="D5" s="10">
        <f>短期借款!J25</f>
        <v>0</v>
      </c>
      <c r="E5" s="10">
        <f>D5-C5</f>
        <v>0</v>
      </c>
      <c r="F5" s="47" t="str">
        <f>IF(C5=0,"",E5/C5*100)</f>
        <v/>
      </c>
    </row>
    <row r="6" s="2" customFormat="1" ht="20.1" customHeight="1" spans="1:6">
      <c r="A6" s="45" t="s">
        <v>661</v>
      </c>
      <c r="B6" s="68" t="s">
        <v>13</v>
      </c>
      <c r="C6" s="10">
        <f>交易性金融负债!E23</f>
        <v>0</v>
      </c>
      <c r="D6" s="10">
        <f>交易性金融负债!F23</f>
        <v>0</v>
      </c>
      <c r="E6" s="10">
        <f t="shared" ref="E6:E17" si="0">D6-C6</f>
        <v>0</v>
      </c>
      <c r="F6" s="47" t="str">
        <f t="shared" ref="F6:F18" si="1">IF(C6=0,"",E6/C6*100)</f>
        <v/>
      </c>
    </row>
    <row r="7" s="2" customFormat="1" ht="20.1" customHeight="1" spans="1:6">
      <c r="A7" s="45" t="s">
        <v>662</v>
      </c>
      <c r="B7" s="68" t="s">
        <v>15</v>
      </c>
      <c r="C7" s="10">
        <f>衍生金融负债!E23</f>
        <v>0</v>
      </c>
      <c r="D7" s="10">
        <f>衍生金融负债!F23</f>
        <v>0</v>
      </c>
      <c r="E7" s="10">
        <f t="shared" si="0"/>
        <v>0</v>
      </c>
      <c r="F7" s="47" t="str">
        <f t="shared" si="1"/>
        <v/>
      </c>
    </row>
    <row r="8" s="2" customFormat="1" ht="20.1" customHeight="1" spans="1:6">
      <c r="A8" s="45" t="s">
        <v>597</v>
      </c>
      <c r="B8" s="68" t="s">
        <v>17</v>
      </c>
      <c r="C8" s="10">
        <f>应付票据!F23</f>
        <v>0</v>
      </c>
      <c r="D8" s="10">
        <f>应付票据!G23</f>
        <v>0</v>
      </c>
      <c r="E8" s="10">
        <f t="shared" si="0"/>
        <v>0</v>
      </c>
      <c r="F8" s="47" t="str">
        <f t="shared" si="1"/>
        <v/>
      </c>
    </row>
    <row r="9" s="2" customFormat="1" ht="20.1" customHeight="1" spans="1:6">
      <c r="A9" s="45" t="s">
        <v>663</v>
      </c>
      <c r="B9" s="68" t="s">
        <v>19</v>
      </c>
      <c r="C9" s="10">
        <f>应付账款!E23</f>
        <v>0</v>
      </c>
      <c r="D9" s="10">
        <f>应付账款!F23</f>
        <v>0</v>
      </c>
      <c r="E9" s="10">
        <f t="shared" si="0"/>
        <v>0</v>
      </c>
      <c r="F9" s="47" t="str">
        <f t="shared" si="1"/>
        <v/>
      </c>
    </row>
    <row r="10" s="2" customFormat="1" ht="20.1" customHeight="1" spans="1:6">
      <c r="A10" s="45" t="s">
        <v>664</v>
      </c>
      <c r="B10" s="68" t="s">
        <v>21</v>
      </c>
      <c r="C10" s="10">
        <f>预收账款!E23</f>
        <v>0</v>
      </c>
      <c r="D10" s="10">
        <f>预收账款!F23</f>
        <v>0</v>
      </c>
      <c r="E10" s="10">
        <f t="shared" si="0"/>
        <v>0</v>
      </c>
      <c r="F10" s="47" t="str">
        <f t="shared" si="1"/>
        <v/>
      </c>
    </row>
    <row r="11" s="2" customFormat="1" ht="20.1" customHeight="1" spans="1:6">
      <c r="A11" s="45" t="s">
        <v>665</v>
      </c>
      <c r="B11" s="68" t="s">
        <v>23</v>
      </c>
      <c r="C11" s="10">
        <f>合同负债!E18</f>
        <v>0</v>
      </c>
      <c r="D11" s="10">
        <f>合同负债!F18</f>
        <v>0</v>
      </c>
      <c r="E11" s="10">
        <f t="shared" si="0"/>
        <v>0</v>
      </c>
      <c r="F11" s="47" t="str">
        <f t="shared" si="1"/>
        <v/>
      </c>
    </row>
    <row r="12" s="2" customFormat="1" ht="20.1" customHeight="1" spans="1:6">
      <c r="A12" s="45" t="s">
        <v>666</v>
      </c>
      <c r="B12" s="68" t="s">
        <v>25</v>
      </c>
      <c r="C12" s="10">
        <f>职工薪酬!D26</f>
        <v>0</v>
      </c>
      <c r="D12" s="10">
        <f>职工薪酬!E26</f>
        <v>0</v>
      </c>
      <c r="E12" s="10">
        <f t="shared" si="0"/>
        <v>0</v>
      </c>
      <c r="F12" s="47" t="str">
        <f t="shared" si="1"/>
        <v/>
      </c>
    </row>
    <row r="13" s="2" customFormat="1" ht="20.1" customHeight="1" spans="1:6">
      <c r="A13" s="45" t="s">
        <v>667</v>
      </c>
      <c r="B13" s="68" t="s">
        <v>27</v>
      </c>
      <c r="C13" s="10">
        <f>应交税费!E23</f>
        <v>0</v>
      </c>
      <c r="D13" s="10">
        <f>应交税费!F23</f>
        <v>0</v>
      </c>
      <c r="E13" s="10">
        <f t="shared" si="0"/>
        <v>0</v>
      </c>
      <c r="F13" s="47" t="str">
        <f t="shared" si="1"/>
        <v/>
      </c>
    </row>
    <row r="14" s="2" customFormat="1" ht="20.1" customHeight="1" spans="1:6">
      <c r="A14" s="45" t="s">
        <v>668</v>
      </c>
      <c r="B14" s="68" t="s">
        <v>29</v>
      </c>
      <c r="C14" s="10">
        <f>其他应付款!E23</f>
        <v>0</v>
      </c>
      <c r="D14" s="10">
        <f>其他应付款!F23</f>
        <v>0</v>
      </c>
      <c r="E14" s="10">
        <f t="shared" si="0"/>
        <v>0</v>
      </c>
      <c r="F14" s="47" t="str">
        <f t="shared" si="1"/>
        <v/>
      </c>
    </row>
    <row r="15" s="2" customFormat="1" ht="20.1" customHeight="1" spans="1:6">
      <c r="A15" s="45" t="s">
        <v>669</v>
      </c>
      <c r="B15" s="68" t="s">
        <v>31</v>
      </c>
      <c r="C15" s="10">
        <f>持有待售负债!E18</f>
        <v>0</v>
      </c>
      <c r="D15" s="10">
        <f>持有待售负债!F18</f>
        <v>0</v>
      </c>
      <c r="E15" s="10">
        <f t="shared" si="0"/>
        <v>0</v>
      </c>
      <c r="F15" s="47" t="str">
        <f t="shared" si="1"/>
        <v/>
      </c>
    </row>
    <row r="16" s="2" customFormat="1" ht="20.1" customHeight="1" spans="1:6">
      <c r="A16" s="45" t="s">
        <v>670</v>
      </c>
      <c r="B16" s="68" t="s">
        <v>34</v>
      </c>
      <c r="C16" s="10">
        <f>一年到期非流动负债!F23</f>
        <v>0</v>
      </c>
      <c r="D16" s="10">
        <f>一年到期非流动负债!G23</f>
        <v>0</v>
      </c>
      <c r="E16" s="10">
        <f t="shared" si="0"/>
        <v>0</v>
      </c>
      <c r="F16" s="47" t="str">
        <f t="shared" si="1"/>
        <v/>
      </c>
    </row>
    <row r="17" s="2" customFormat="1" ht="20.1" customHeight="1" spans="1:9">
      <c r="A17" s="45" t="s">
        <v>671</v>
      </c>
      <c r="B17" s="68" t="s">
        <v>36</v>
      </c>
      <c r="C17" s="10">
        <f>其他流动负债!E24</f>
        <v>0</v>
      </c>
      <c r="D17" s="10">
        <f>其他流动负债!F24</f>
        <v>0</v>
      </c>
      <c r="E17" s="10">
        <f t="shared" si="0"/>
        <v>0</v>
      </c>
      <c r="F17" s="47" t="str">
        <f t="shared" si="1"/>
        <v/>
      </c>
      <c r="I17" s="11"/>
    </row>
    <row r="18" s="2" customFormat="1" ht="20.1" customHeight="1" spans="1:6">
      <c r="A18" s="7"/>
      <c r="B18" s="11"/>
      <c r="C18" s="10"/>
      <c r="D18" s="10"/>
      <c r="E18" s="10"/>
      <c r="F18" s="47" t="str">
        <f t="shared" si="1"/>
        <v/>
      </c>
    </row>
    <row r="19" s="2" customFormat="1" ht="20.1" customHeight="1" spans="1:6">
      <c r="A19" s="7"/>
      <c r="B19" s="11"/>
      <c r="C19" s="10"/>
      <c r="D19" s="10"/>
      <c r="E19" s="10"/>
      <c r="F19" s="47"/>
    </row>
    <row r="20" s="2" customFormat="1" ht="20.1" customHeight="1" spans="1:6">
      <c r="A20" s="7"/>
      <c r="B20" s="11"/>
      <c r="C20" s="10"/>
      <c r="D20" s="10"/>
      <c r="E20" s="10"/>
      <c r="F20" s="47"/>
    </row>
    <row r="21" s="2" customFormat="1" ht="20.1" customHeight="1" spans="1:6">
      <c r="A21" s="7"/>
      <c r="B21" s="11"/>
      <c r="C21" s="10"/>
      <c r="D21" s="10"/>
      <c r="E21" s="12"/>
      <c r="F21" s="10" t="str">
        <f t="shared" ref="F21:F23" si="2">IF(C21=0,"",E21/C21*100)</f>
        <v/>
      </c>
    </row>
    <row r="22" s="2" customFormat="1" ht="20.1" customHeight="1" spans="1:6">
      <c r="A22" s="45"/>
      <c r="B22" s="48"/>
      <c r="C22" s="10"/>
      <c r="D22" s="10"/>
      <c r="E22" s="10"/>
      <c r="F22" s="47" t="str">
        <f t="shared" si="2"/>
        <v/>
      </c>
    </row>
    <row r="23" s="2" customFormat="1" ht="20.1" customHeight="1" spans="1:6">
      <c r="A23" s="45" t="s">
        <v>672</v>
      </c>
      <c r="B23" s="45" t="s">
        <v>38</v>
      </c>
      <c r="C23" s="10">
        <f>SUM(C5:C22)</f>
        <v>0</v>
      </c>
      <c r="D23" s="10">
        <f>SUM(D5:D22)</f>
        <v>0</v>
      </c>
      <c r="E23" s="10">
        <f>SUM(E5:E22)</f>
        <v>0</v>
      </c>
      <c r="F23" s="47" t="str">
        <f t="shared" si="2"/>
        <v/>
      </c>
    </row>
    <row r="24" s="2" customFormat="1" customHeight="1" spans="1:1">
      <c r="A24" s="15">
        <f>其他非流动资产!A25</f>
        <v>0</v>
      </c>
    </row>
    <row r="25" s="2" customFormat="1" customHeight="1" spans="1:1">
      <c r="A25" s="15" t="e">
        <f>CONCATENATE(#REF!,#REF!,#REF!,#REF!,#REF!,#REF!,#REF!)</f>
        <v>#REF!</v>
      </c>
    </row>
  </sheetData>
  <mergeCells count="2">
    <mergeCell ref="A1:F1"/>
    <mergeCell ref="A2:F2"/>
  </mergeCells>
  <hyperlinks>
    <hyperlink ref="B5" location="短期借款!B6" display="短期借款"/>
    <hyperlink ref="B7" location="衍生金融负债!B8" display="衍生金融负债"/>
    <hyperlink ref="B8" location="应付票据!B9" display="应付票据"/>
    <hyperlink ref="B9" location="应付账款!B10" display="应付账款"/>
    <hyperlink ref="B14" location="其他应付款!B15" display="其他应付款"/>
    <hyperlink ref="B11" location="合同负债!B12" display="合同负债"/>
    <hyperlink ref="B13" location="应交税费!B14" display="应交税费"/>
    <hyperlink ref="B16" location="一年到期非流动负债!B16" display="一年内到期的非流动负债"/>
    <hyperlink ref="B17" location="其他流动负债!B17" display="其他流动负债"/>
    <hyperlink ref="B6" location="交易性金融负债!B7" display="交易性金融负债"/>
    <hyperlink ref="B10" location="预收账款!B11" display="预收款项"/>
    <hyperlink ref="B12" location="职工薪酬!B13" display="应付职工薪酬"/>
    <hyperlink ref="B15" location="持有待售负债!A1" display="持有待售负债"/>
  </hyperlink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0">
    <pageSetUpPr fitToPage="1"/>
  </sheetPr>
  <dimension ref="A1:K27"/>
  <sheetViews>
    <sheetView view="pageBreakPreview" zoomScaleNormal="100" workbookViewId="0">
      <selection activeCell="L45" sqref="L45"/>
    </sheetView>
  </sheetViews>
  <sheetFormatPr defaultColWidth="9" defaultRowHeight="15.75" customHeight="1"/>
  <cols>
    <col min="1" max="1" width="5.5" style="4" customWidth="1"/>
    <col min="2" max="2" width="18.125" style="4" customWidth="1"/>
    <col min="3" max="4" width="11.625" style="4" customWidth="1"/>
    <col min="5" max="6" width="7.125" style="4" customWidth="1"/>
    <col min="7" max="7" width="11.625" style="4" customWidth="1"/>
    <col min="8" max="8" width="13.875" style="4" customWidth="1"/>
    <col min="9" max="10" width="14.625" style="4" customWidth="1"/>
    <col min="11" max="11" width="20.625" style="4" customWidth="1"/>
    <col min="12" max="16384" width="9" style="4"/>
  </cols>
  <sheetData>
    <row r="1" s="1" customFormat="1" ht="24.95" customHeight="1" spans="1:11">
      <c r="A1" s="5" t="s">
        <v>673</v>
      </c>
      <c r="B1" s="5"/>
      <c r="C1" s="5"/>
      <c r="D1" s="5"/>
      <c r="E1" s="5"/>
      <c r="F1" s="5"/>
      <c r="G1" s="5"/>
      <c r="H1" s="5"/>
      <c r="I1" s="5"/>
      <c r="J1" s="5"/>
      <c r="K1" s="5"/>
    </row>
    <row r="2" s="2" customFormat="1" ht="20.1" customHeight="1" spans="1:11">
      <c r="A2" s="3" t="e">
        <f>CONCATENATE(#REF!,#REF!,#REF!,#REF!,#REF!,#REF!,#REF!)</f>
        <v>#REF!</v>
      </c>
      <c r="B2" s="3"/>
      <c r="C2" s="3"/>
      <c r="D2" s="3"/>
      <c r="E2" s="3"/>
      <c r="F2" s="3"/>
      <c r="G2" s="3"/>
      <c r="H2" s="3"/>
      <c r="I2" s="3"/>
      <c r="J2" s="3"/>
      <c r="K2" s="3"/>
    </row>
    <row r="3" s="2" customFormat="1" ht="20.1" customHeight="1" spans="1:11">
      <c r="A3" s="2" t="e">
        <f>#REF!&amp;#REF!</f>
        <v>#REF!</v>
      </c>
      <c r="K3" s="6" t="s">
        <v>1</v>
      </c>
    </row>
    <row r="4" s="3" customFormat="1" ht="24.95" customHeight="1" spans="1:11">
      <c r="A4" s="7" t="s">
        <v>3</v>
      </c>
      <c r="B4" s="7" t="s">
        <v>674</v>
      </c>
      <c r="C4" s="7" t="s">
        <v>162</v>
      </c>
      <c r="D4" s="7" t="s">
        <v>675</v>
      </c>
      <c r="E4" s="7" t="s">
        <v>676</v>
      </c>
      <c r="F4" s="7" t="s">
        <v>113</v>
      </c>
      <c r="G4" s="7" t="s">
        <v>677</v>
      </c>
      <c r="H4" s="7" t="s">
        <v>91</v>
      </c>
      <c r="I4" s="7" t="s">
        <v>678</v>
      </c>
      <c r="J4" s="7" t="s">
        <v>92</v>
      </c>
      <c r="K4" s="7" t="s">
        <v>6</v>
      </c>
    </row>
    <row r="5" s="2" customFormat="1" ht="20.1" customHeight="1" spans="1:11">
      <c r="A5" s="7"/>
      <c r="B5" s="8"/>
      <c r="C5" s="9"/>
      <c r="D5" s="9"/>
      <c r="E5" s="9"/>
      <c r="F5" s="7"/>
      <c r="G5" s="10"/>
      <c r="H5" s="10"/>
      <c r="I5" s="34"/>
      <c r="J5" s="10"/>
      <c r="K5" s="11"/>
    </row>
    <row r="6" s="2" customFormat="1" ht="20.1" customHeight="1" spans="1:11">
      <c r="A6" s="7"/>
      <c r="B6" s="8"/>
      <c r="C6" s="9"/>
      <c r="D6" s="9"/>
      <c r="E6" s="7"/>
      <c r="F6" s="7"/>
      <c r="G6" s="10"/>
      <c r="H6" s="10"/>
      <c r="I6" s="34"/>
      <c r="J6" s="10"/>
      <c r="K6" s="11"/>
    </row>
    <row r="7" s="2" customFormat="1" ht="20.1" customHeight="1" spans="1:11">
      <c r="A7" s="7"/>
      <c r="B7" s="8"/>
      <c r="C7" s="9"/>
      <c r="D7" s="9"/>
      <c r="E7" s="7"/>
      <c r="F7" s="7"/>
      <c r="G7" s="10"/>
      <c r="H7" s="10"/>
      <c r="I7" s="34"/>
      <c r="J7" s="10"/>
      <c r="K7" s="11"/>
    </row>
    <row r="8" s="2" customFormat="1" ht="20.1" customHeight="1" spans="1:11">
      <c r="A8" s="7"/>
      <c r="B8" s="8"/>
      <c r="C8" s="9"/>
      <c r="D8" s="9"/>
      <c r="E8" s="7"/>
      <c r="F8" s="7"/>
      <c r="G8" s="10"/>
      <c r="H8" s="10"/>
      <c r="I8" s="34"/>
      <c r="J8" s="10"/>
      <c r="K8" s="11"/>
    </row>
    <row r="9" s="2" customFormat="1" ht="20.1" customHeight="1" spans="1:11">
      <c r="A9" s="7"/>
      <c r="B9" s="8"/>
      <c r="C9" s="9"/>
      <c r="D9" s="9"/>
      <c r="E9" s="7"/>
      <c r="F9" s="7"/>
      <c r="G9" s="10"/>
      <c r="H9" s="10"/>
      <c r="I9" s="34"/>
      <c r="J9" s="10"/>
      <c r="K9" s="11"/>
    </row>
    <row r="10" s="2" customFormat="1" ht="20.1" customHeight="1" spans="1:11">
      <c r="A10" s="7"/>
      <c r="B10" s="8"/>
      <c r="C10" s="9"/>
      <c r="D10" s="9"/>
      <c r="E10" s="7"/>
      <c r="F10" s="7"/>
      <c r="G10" s="10"/>
      <c r="H10" s="10"/>
      <c r="I10" s="34"/>
      <c r="J10" s="10"/>
      <c r="K10" s="11"/>
    </row>
    <row r="11" s="2" customFormat="1" ht="20.1" customHeight="1" spans="1:11">
      <c r="A11" s="7"/>
      <c r="B11" s="8"/>
      <c r="C11" s="9"/>
      <c r="D11" s="9"/>
      <c r="E11" s="7"/>
      <c r="F11" s="7"/>
      <c r="G11" s="10"/>
      <c r="H11" s="10"/>
      <c r="I11" s="34"/>
      <c r="J11" s="10"/>
      <c r="K11" s="11"/>
    </row>
    <row r="12" s="2" customFormat="1" ht="20.1" customHeight="1" spans="1:11">
      <c r="A12" s="7"/>
      <c r="B12" s="8"/>
      <c r="C12" s="9"/>
      <c r="D12" s="9"/>
      <c r="E12" s="7"/>
      <c r="F12" s="7"/>
      <c r="G12" s="10"/>
      <c r="H12" s="10"/>
      <c r="I12" s="34"/>
      <c r="J12" s="10"/>
      <c r="K12" s="11"/>
    </row>
    <row r="13" s="2" customFormat="1" ht="20.1" customHeight="1" spans="1:11">
      <c r="A13" s="7"/>
      <c r="B13" s="8"/>
      <c r="C13" s="9"/>
      <c r="D13" s="9"/>
      <c r="E13" s="7"/>
      <c r="F13" s="7"/>
      <c r="G13" s="10"/>
      <c r="H13" s="10"/>
      <c r="I13" s="34"/>
      <c r="J13" s="10"/>
      <c r="K13" s="11"/>
    </row>
    <row r="14" s="2" customFormat="1" ht="20.1" customHeight="1" spans="1:11">
      <c r="A14" s="7"/>
      <c r="B14" s="8"/>
      <c r="C14" s="9"/>
      <c r="D14" s="9"/>
      <c r="E14" s="7"/>
      <c r="F14" s="7"/>
      <c r="G14" s="10"/>
      <c r="H14" s="10"/>
      <c r="I14" s="34"/>
      <c r="J14" s="10"/>
      <c r="K14" s="11"/>
    </row>
    <row r="15" s="2" customFormat="1" ht="20.1" customHeight="1" spans="1:11">
      <c r="A15" s="7"/>
      <c r="B15" s="8"/>
      <c r="C15" s="9"/>
      <c r="D15" s="9"/>
      <c r="E15" s="7"/>
      <c r="F15" s="7"/>
      <c r="G15" s="10"/>
      <c r="H15" s="10"/>
      <c r="I15" s="34"/>
      <c r="J15" s="10"/>
      <c r="K15" s="11"/>
    </row>
    <row r="16" s="2" customFormat="1" ht="20.1" customHeight="1" spans="1:11">
      <c r="A16" s="7"/>
      <c r="B16" s="8"/>
      <c r="C16" s="9"/>
      <c r="D16" s="9"/>
      <c r="E16" s="7"/>
      <c r="F16" s="7"/>
      <c r="G16" s="10"/>
      <c r="H16" s="10"/>
      <c r="I16" s="41"/>
      <c r="J16" s="10"/>
      <c r="K16" s="11"/>
    </row>
    <row r="17" s="2" customFormat="1" ht="20.1" customHeight="1" spans="1:11">
      <c r="A17" s="7"/>
      <c r="B17" s="8"/>
      <c r="C17" s="9"/>
      <c r="D17" s="9"/>
      <c r="E17" s="7"/>
      <c r="F17" s="7"/>
      <c r="G17" s="10"/>
      <c r="H17" s="12"/>
      <c r="I17" s="34"/>
      <c r="J17" s="42"/>
      <c r="K17" s="11"/>
    </row>
    <row r="18" s="2" customFormat="1" ht="20.1" customHeight="1" spans="1:11">
      <c r="A18" s="7"/>
      <c r="B18" s="8"/>
      <c r="C18" s="9"/>
      <c r="D18" s="9"/>
      <c r="E18" s="7"/>
      <c r="F18" s="7"/>
      <c r="G18" s="10"/>
      <c r="H18" s="10"/>
      <c r="I18" s="43"/>
      <c r="J18" s="10"/>
      <c r="K18" s="11"/>
    </row>
    <row r="19" s="2" customFormat="1" ht="20.1" customHeight="1" spans="1:11">
      <c r="A19" s="7"/>
      <c r="B19" s="8"/>
      <c r="C19" s="9"/>
      <c r="D19" s="9"/>
      <c r="E19" s="7"/>
      <c r="F19" s="7"/>
      <c r="G19" s="10"/>
      <c r="H19" s="10"/>
      <c r="I19" s="34"/>
      <c r="J19" s="10"/>
      <c r="K19" s="11"/>
    </row>
    <row r="20" s="2" customFormat="1" ht="20.1" customHeight="1" spans="1:11">
      <c r="A20" s="7"/>
      <c r="B20" s="8"/>
      <c r="C20" s="9"/>
      <c r="D20" s="9"/>
      <c r="E20" s="7"/>
      <c r="F20" s="7"/>
      <c r="G20" s="10"/>
      <c r="H20" s="10"/>
      <c r="I20" s="34"/>
      <c r="J20" s="10"/>
      <c r="K20" s="11"/>
    </row>
    <row r="21" s="2" customFormat="1" ht="20.1" customHeight="1" spans="1:11">
      <c r="A21" s="7"/>
      <c r="B21" s="8"/>
      <c r="C21" s="9"/>
      <c r="D21" s="9"/>
      <c r="E21" s="13"/>
      <c r="F21" s="7"/>
      <c r="G21" s="10"/>
      <c r="H21" s="10"/>
      <c r="I21" s="34"/>
      <c r="J21" s="10"/>
      <c r="K21" s="11"/>
    </row>
    <row r="22" s="2" customFormat="1" ht="20.1" customHeight="1" spans="1:11">
      <c r="A22" s="7"/>
      <c r="B22" s="8"/>
      <c r="C22" s="9"/>
      <c r="D22" s="9"/>
      <c r="E22" s="7"/>
      <c r="F22" s="7"/>
      <c r="G22" s="10"/>
      <c r="H22" s="10"/>
      <c r="I22" s="34"/>
      <c r="J22" s="10"/>
      <c r="K22" s="11"/>
    </row>
    <row r="23" s="2" customFormat="1" ht="20.1" customHeight="1" spans="1:11">
      <c r="A23" s="7"/>
      <c r="B23" s="8"/>
      <c r="C23" s="9"/>
      <c r="D23" s="9"/>
      <c r="E23" s="7"/>
      <c r="F23" s="7"/>
      <c r="G23" s="10"/>
      <c r="H23" s="10"/>
      <c r="I23" s="34"/>
      <c r="J23" s="10"/>
      <c r="K23" s="11"/>
    </row>
    <row r="24" s="2" customFormat="1" ht="20.1" customHeight="1" spans="1:11">
      <c r="A24" s="7"/>
      <c r="B24" s="8"/>
      <c r="C24" s="9"/>
      <c r="D24" s="9"/>
      <c r="E24" s="7"/>
      <c r="F24" s="7"/>
      <c r="G24" s="10"/>
      <c r="H24" s="10"/>
      <c r="I24" s="34"/>
      <c r="J24" s="10"/>
      <c r="K24" s="11"/>
    </row>
    <row r="25" s="2" customFormat="1" ht="20.1" customHeight="1" spans="1:11">
      <c r="A25" s="13" t="s">
        <v>679</v>
      </c>
      <c r="B25" s="14"/>
      <c r="C25" s="9"/>
      <c r="D25" s="9"/>
      <c r="E25" s="7"/>
      <c r="F25" s="7"/>
      <c r="G25" s="10"/>
      <c r="H25" s="10">
        <f>SUM(H5:H24)</f>
        <v>0</v>
      </c>
      <c r="I25" s="34"/>
      <c r="J25" s="10">
        <f>SUM(J5:J24)</f>
        <v>0</v>
      </c>
      <c r="K25" s="11"/>
    </row>
    <row r="26" s="2" customFormat="1" customHeight="1" spans="1:1">
      <c r="A26" s="15">
        <f>流动负债汇总!A24</f>
        <v>0</v>
      </c>
    </row>
    <row r="27" s="2" customFormat="1" customHeight="1" spans="1:1">
      <c r="A27" s="15" t="e">
        <f>CONCATENATE(#REF!,#REF!,#REF!,#REF!,#REF!,#REF!,#REF!)</f>
        <v>#REF!</v>
      </c>
    </row>
  </sheetData>
  <mergeCells count="3">
    <mergeCell ref="A1:K1"/>
    <mergeCell ref="A2:K2"/>
    <mergeCell ref="A25:B25"/>
  </mergeCells>
  <printOptions horizontalCentered="1"/>
  <pageMargins left="0.62992125984252" right="0.62992125984252" top="0.708661417322835" bottom="0.590551181102362" header="1.02362204724409" footer="0.511811023622047"/>
  <pageSetup paperSize="9" scale="91"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L45" sqref="L45"/>
    </sheetView>
  </sheetViews>
  <sheetFormatPr defaultColWidth="9" defaultRowHeight="15.75" customHeight="1"/>
  <cols>
    <col min="1" max="1" width="4.125" style="4" customWidth="1"/>
    <col min="2" max="2" width="25.375" style="4" customWidth="1"/>
    <col min="3" max="3" width="12.125" style="4" customWidth="1"/>
    <col min="4" max="4" width="17.125" style="4" customWidth="1"/>
    <col min="5" max="6" width="17.375" style="4" customWidth="1"/>
    <col min="7" max="7" width="29.125" style="4" customWidth="1"/>
    <col min="8" max="16384" width="9" style="4"/>
  </cols>
  <sheetData>
    <row r="1" s="1" customFormat="1" ht="24.95" customHeight="1" spans="1:7">
      <c r="A1" s="5" t="s">
        <v>680</v>
      </c>
      <c r="B1" s="5"/>
      <c r="C1" s="5"/>
      <c r="D1" s="5"/>
      <c r="E1" s="5"/>
      <c r="F1" s="5"/>
      <c r="G1" s="5"/>
    </row>
    <row r="2" s="2" customFormat="1" ht="20.1" customHeight="1" spans="1:7">
      <c r="A2" s="3" t="e">
        <f>CONCATENATE(#REF!,#REF!,#REF!,#REF!,#REF!,#REF!,#REF!)</f>
        <v>#REF!</v>
      </c>
      <c r="B2" s="3"/>
      <c r="C2" s="3"/>
      <c r="D2" s="3"/>
      <c r="E2" s="3"/>
      <c r="F2" s="3"/>
      <c r="G2" s="3"/>
    </row>
    <row r="3" s="2" customFormat="1" ht="20.1" customHeight="1" spans="1:7">
      <c r="A3" s="2" t="e">
        <f>#REF!&amp;#REF!</f>
        <v>#REF!</v>
      </c>
      <c r="G3" s="6" t="s">
        <v>1</v>
      </c>
    </row>
    <row r="4" s="3" customFormat="1" ht="24.95" customHeight="1" spans="1:7">
      <c r="A4" s="7" t="s">
        <v>3</v>
      </c>
      <c r="B4" s="7" t="s">
        <v>155</v>
      </c>
      <c r="C4" s="7" t="s">
        <v>162</v>
      </c>
      <c r="D4" s="7" t="s">
        <v>161</v>
      </c>
      <c r="E4" s="7" t="s">
        <v>91</v>
      </c>
      <c r="F4" s="7" t="s">
        <v>92</v>
      </c>
      <c r="G4" s="7" t="s">
        <v>6</v>
      </c>
    </row>
    <row r="5" s="2" customFormat="1" ht="20.1" customHeight="1" spans="1:7">
      <c r="A5" s="7"/>
      <c r="B5" s="8"/>
      <c r="C5" s="9"/>
      <c r="D5" s="7"/>
      <c r="E5" s="10"/>
      <c r="F5" s="10"/>
      <c r="G5" s="11"/>
    </row>
    <row r="6" s="2" customFormat="1" ht="20.1" customHeight="1" spans="1:7">
      <c r="A6" s="7"/>
      <c r="B6" s="8"/>
      <c r="C6" s="9"/>
      <c r="D6" s="7"/>
      <c r="E6" s="10"/>
      <c r="F6" s="10"/>
      <c r="G6" s="11"/>
    </row>
    <row r="7" s="2" customFormat="1" ht="20.1" customHeight="1" spans="1:7">
      <c r="A7" s="7"/>
      <c r="B7" s="8"/>
      <c r="C7" s="9"/>
      <c r="D7" s="7"/>
      <c r="E7" s="10"/>
      <c r="F7" s="10"/>
      <c r="G7" s="11"/>
    </row>
    <row r="8" s="2" customFormat="1" ht="20.1" customHeight="1" spans="1:7">
      <c r="A8" s="7"/>
      <c r="B8" s="8"/>
      <c r="C8" s="9"/>
      <c r="D8" s="7"/>
      <c r="E8" s="10"/>
      <c r="F8" s="10"/>
      <c r="G8" s="11"/>
    </row>
    <row r="9" s="2" customFormat="1" ht="20.1" customHeight="1" spans="1:7">
      <c r="A9" s="7"/>
      <c r="B9" s="8"/>
      <c r="C9" s="9"/>
      <c r="D9" s="7"/>
      <c r="E9" s="10"/>
      <c r="F9" s="10"/>
      <c r="G9" s="11"/>
    </row>
    <row r="10" s="2" customFormat="1" ht="20.1" customHeight="1" spans="1:7">
      <c r="A10" s="7"/>
      <c r="B10" s="8"/>
      <c r="C10" s="9"/>
      <c r="D10" s="7"/>
      <c r="E10" s="10"/>
      <c r="F10" s="10"/>
      <c r="G10" s="11"/>
    </row>
    <row r="11" s="2" customFormat="1" ht="20.1" customHeight="1" spans="1:7">
      <c r="A11" s="7"/>
      <c r="B11" s="8"/>
      <c r="C11" s="9"/>
      <c r="D11" s="7"/>
      <c r="E11" s="10"/>
      <c r="F11" s="10"/>
      <c r="G11" s="11"/>
    </row>
    <row r="12" s="2" customFormat="1" ht="20.1" customHeight="1" spans="1:7">
      <c r="A12" s="7"/>
      <c r="B12" s="8"/>
      <c r="C12" s="9"/>
      <c r="D12" s="7"/>
      <c r="E12" s="10"/>
      <c r="F12" s="10"/>
      <c r="G12" s="11"/>
    </row>
    <row r="13" s="2" customFormat="1" ht="20.1" customHeight="1" spans="1:7">
      <c r="A13" s="7"/>
      <c r="B13" s="8"/>
      <c r="C13" s="9"/>
      <c r="D13" s="7"/>
      <c r="E13" s="10"/>
      <c r="F13" s="10"/>
      <c r="G13" s="11"/>
    </row>
    <row r="14" s="2" customFormat="1" ht="20.1" customHeight="1" spans="1:7">
      <c r="A14" s="7"/>
      <c r="B14" s="8"/>
      <c r="C14" s="9"/>
      <c r="D14" s="7"/>
      <c r="E14" s="10"/>
      <c r="F14" s="10"/>
      <c r="G14" s="11"/>
    </row>
    <row r="15" s="2" customFormat="1" ht="20.1" customHeight="1" spans="1:7">
      <c r="A15" s="7"/>
      <c r="B15" s="8"/>
      <c r="C15" s="9"/>
      <c r="D15" s="7"/>
      <c r="E15" s="10"/>
      <c r="F15" s="10"/>
      <c r="G15" s="11"/>
    </row>
    <row r="16" s="2" customFormat="1" ht="20.1" customHeight="1" spans="1:7">
      <c r="A16" s="7"/>
      <c r="B16" s="8"/>
      <c r="C16" s="9"/>
      <c r="D16" s="7"/>
      <c r="E16" s="10"/>
      <c r="F16" s="10"/>
      <c r="G16" s="11"/>
    </row>
    <row r="17" s="2" customFormat="1" ht="20.1" customHeight="1" spans="1:9">
      <c r="A17" s="7"/>
      <c r="B17" s="8"/>
      <c r="C17" s="9"/>
      <c r="D17" s="7"/>
      <c r="E17" s="10"/>
      <c r="F17" s="10"/>
      <c r="G17" s="11"/>
      <c r="I17" s="11"/>
    </row>
    <row r="18" s="2" customFormat="1" ht="20.1" customHeight="1" spans="1:7">
      <c r="A18" s="7"/>
      <c r="B18" s="8"/>
      <c r="C18" s="9"/>
      <c r="D18" s="7"/>
      <c r="E18" s="10"/>
      <c r="F18" s="10"/>
      <c r="G18" s="11"/>
    </row>
    <row r="19" s="2" customFormat="1" ht="20.1" customHeight="1" spans="1:7">
      <c r="A19" s="7"/>
      <c r="B19" s="8"/>
      <c r="C19" s="9"/>
      <c r="D19" s="7"/>
      <c r="E19" s="10"/>
      <c r="F19" s="10"/>
      <c r="G19" s="11"/>
    </row>
    <row r="20" s="2" customFormat="1" ht="20.1" customHeight="1" spans="1:7">
      <c r="A20" s="7"/>
      <c r="B20" s="8"/>
      <c r="C20" s="9"/>
      <c r="D20" s="7"/>
      <c r="E20" s="10"/>
      <c r="F20" s="10"/>
      <c r="G20" s="11"/>
    </row>
    <row r="21" s="2" customFormat="1" ht="20.1" customHeight="1" spans="1:7">
      <c r="A21" s="7"/>
      <c r="B21" s="8"/>
      <c r="C21" s="9"/>
      <c r="D21" s="7"/>
      <c r="E21" s="10"/>
      <c r="F21" s="10"/>
      <c r="G21" s="11"/>
    </row>
    <row r="22" s="2" customFormat="1" ht="20.1" customHeight="1" spans="1:7">
      <c r="A22" s="7"/>
      <c r="B22" s="8"/>
      <c r="C22" s="9"/>
      <c r="D22" s="7"/>
      <c r="E22" s="10"/>
      <c r="F22" s="10"/>
      <c r="G22" s="11"/>
    </row>
    <row r="23" s="2" customFormat="1" ht="20.1" customHeight="1" spans="1:7">
      <c r="A23" s="13" t="s">
        <v>681</v>
      </c>
      <c r="B23" s="14"/>
      <c r="C23" s="9"/>
      <c r="D23" s="7"/>
      <c r="E23" s="10">
        <f>SUM(E5:E22)</f>
        <v>0</v>
      </c>
      <c r="F23" s="10">
        <f>SUM(F5:F22)</f>
        <v>0</v>
      </c>
      <c r="G23" s="11"/>
    </row>
    <row r="24" s="2" customFormat="1" customHeight="1" spans="1:1">
      <c r="A24" s="15">
        <f>短期借款!A26</f>
        <v>0</v>
      </c>
    </row>
    <row r="25" s="2" customFormat="1" customHeight="1" spans="1:1">
      <c r="A25" s="15" t="e">
        <f>CONCATENATE(#REF!,#REF!,#REF!,#REF!,#REF!,#REF!,#REF!)</f>
        <v>#REF!</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view="pageBreakPreview" zoomScaleNormal="100" workbookViewId="0">
      <selection activeCell="L45" sqref="L45"/>
    </sheetView>
  </sheetViews>
  <sheetFormatPr defaultColWidth="16.375" defaultRowHeight="13" outlineLevelCol="6"/>
  <cols>
    <col min="1" max="16384" width="16.375" style="19"/>
  </cols>
  <sheetData>
    <row r="1" ht="23" spans="1:7">
      <c r="A1" s="20" t="s">
        <v>682</v>
      </c>
      <c r="B1" s="20"/>
      <c r="C1" s="20"/>
      <c r="D1" s="20"/>
      <c r="E1" s="20"/>
      <c r="F1" s="20"/>
      <c r="G1" s="20"/>
    </row>
    <row r="2" spans="1:7">
      <c r="A2" s="21" t="e">
        <f>交易性金融负债!A2</f>
        <v>#REF!</v>
      </c>
      <c r="B2" s="21"/>
      <c r="C2" s="21"/>
      <c r="D2" s="21"/>
      <c r="E2" s="21"/>
      <c r="F2" s="21"/>
      <c r="G2" s="21"/>
    </row>
    <row r="3" spans="1:7">
      <c r="A3" s="60" t="e">
        <f>交易性金融负债!A3</f>
        <v>#REF!</v>
      </c>
      <c r="B3" s="61"/>
      <c r="C3" s="61"/>
      <c r="D3" s="61"/>
      <c r="E3" s="61"/>
      <c r="F3" s="62"/>
      <c r="G3" s="22" t="s">
        <v>231</v>
      </c>
    </row>
    <row r="4" spans="1:7">
      <c r="A4" s="23" t="s">
        <v>3</v>
      </c>
      <c r="B4" s="23" t="s">
        <v>155</v>
      </c>
      <c r="C4" s="23" t="s">
        <v>162</v>
      </c>
      <c r="D4" s="23" t="s">
        <v>161</v>
      </c>
      <c r="E4" s="23" t="s">
        <v>91</v>
      </c>
      <c r="F4" s="23" t="s">
        <v>92</v>
      </c>
      <c r="G4" s="63" t="s">
        <v>6</v>
      </c>
    </row>
    <row r="5" spans="1:7">
      <c r="A5" s="64"/>
      <c r="B5" s="65"/>
      <c r="C5" s="65"/>
      <c r="D5" s="65"/>
      <c r="E5" s="65"/>
      <c r="F5" s="66"/>
      <c r="G5" s="65"/>
    </row>
    <row r="6" spans="1:7">
      <c r="A6" s="64"/>
      <c r="B6" s="65"/>
      <c r="C6" s="65"/>
      <c r="D6" s="65"/>
      <c r="E6" s="65"/>
      <c r="F6" s="66"/>
      <c r="G6" s="65"/>
    </row>
    <row r="7" spans="1:7">
      <c r="A7" s="64"/>
      <c r="B7" s="65"/>
      <c r="C7" s="65"/>
      <c r="D7" s="65"/>
      <c r="E7" s="65"/>
      <c r="F7" s="66"/>
      <c r="G7" s="65"/>
    </row>
    <row r="8" spans="1:7">
      <c r="A8" s="64"/>
      <c r="B8" s="65"/>
      <c r="C8" s="65"/>
      <c r="D8" s="65"/>
      <c r="E8" s="65"/>
      <c r="F8" s="66"/>
      <c r="G8" s="65"/>
    </row>
    <row r="9" spans="1:7">
      <c r="A9" s="64"/>
      <c r="B9" s="65"/>
      <c r="C9" s="65"/>
      <c r="D9" s="65"/>
      <c r="E9" s="65"/>
      <c r="F9" s="66"/>
      <c r="G9" s="65"/>
    </row>
    <row r="10" spans="1:7">
      <c r="A10" s="64"/>
      <c r="B10" s="65"/>
      <c r="C10" s="65"/>
      <c r="D10" s="65"/>
      <c r="E10" s="65"/>
      <c r="F10" s="66"/>
      <c r="G10" s="65"/>
    </row>
    <row r="11" spans="1:7">
      <c r="A11" s="64"/>
      <c r="B11" s="65"/>
      <c r="C11" s="65"/>
      <c r="D11" s="65"/>
      <c r="E11" s="65"/>
      <c r="F11" s="66"/>
      <c r="G11" s="65"/>
    </row>
    <row r="12" spans="1:7">
      <c r="A12" s="64"/>
      <c r="B12" s="65"/>
      <c r="C12" s="65"/>
      <c r="D12" s="65"/>
      <c r="E12" s="65"/>
      <c r="F12" s="66"/>
      <c r="G12" s="65"/>
    </row>
    <row r="13" spans="1:7">
      <c r="A13" s="64"/>
      <c r="B13" s="65"/>
      <c r="C13" s="65"/>
      <c r="D13" s="65"/>
      <c r="E13" s="65"/>
      <c r="F13" s="66"/>
      <c r="G13" s="65"/>
    </row>
    <row r="14" spans="1:7">
      <c r="A14" s="64"/>
      <c r="B14" s="65"/>
      <c r="C14" s="65"/>
      <c r="D14" s="65"/>
      <c r="E14" s="65"/>
      <c r="F14" s="66"/>
      <c r="G14" s="65"/>
    </row>
    <row r="15" spans="1:7">
      <c r="A15" s="64"/>
      <c r="B15" s="65"/>
      <c r="C15" s="65"/>
      <c r="D15" s="65"/>
      <c r="E15" s="65"/>
      <c r="F15" s="66"/>
      <c r="G15" s="65"/>
    </row>
    <row r="16" spans="1:7">
      <c r="A16" s="64"/>
      <c r="B16" s="65"/>
      <c r="C16" s="65"/>
      <c r="D16" s="65"/>
      <c r="E16" s="65"/>
      <c r="F16" s="66"/>
      <c r="G16" s="65"/>
    </row>
    <row r="17" spans="1:7">
      <c r="A17" s="64"/>
      <c r="B17" s="65"/>
      <c r="C17" s="65"/>
      <c r="D17" s="65"/>
      <c r="E17" s="65"/>
      <c r="F17" s="66"/>
      <c r="G17" s="65"/>
    </row>
    <row r="18" spans="1:7">
      <c r="A18" s="64"/>
      <c r="B18" s="65"/>
      <c r="C18" s="65"/>
      <c r="D18" s="65"/>
      <c r="E18" s="65"/>
      <c r="F18" s="66"/>
      <c r="G18" s="65"/>
    </row>
    <row r="19" spans="1:7">
      <c r="A19" s="64"/>
      <c r="B19" s="65"/>
      <c r="C19" s="65"/>
      <c r="D19" s="65"/>
      <c r="E19" s="65"/>
      <c r="F19" s="66"/>
      <c r="G19" s="65"/>
    </row>
    <row r="20" spans="1:7">
      <c r="A20" s="64"/>
      <c r="B20" s="65"/>
      <c r="C20" s="65"/>
      <c r="D20" s="65"/>
      <c r="E20" s="65"/>
      <c r="F20" s="66"/>
      <c r="G20" s="65"/>
    </row>
    <row r="21" spans="1:7">
      <c r="A21" s="64"/>
      <c r="B21" s="65"/>
      <c r="C21" s="65"/>
      <c r="D21" s="65"/>
      <c r="E21" s="65"/>
      <c r="F21" s="66"/>
      <c r="G21" s="65"/>
    </row>
    <row r="22" spans="1:7">
      <c r="A22" s="64"/>
      <c r="B22" s="65"/>
      <c r="C22" s="65"/>
      <c r="D22" s="65"/>
      <c r="E22" s="65"/>
      <c r="F22" s="66"/>
      <c r="G22" s="65"/>
    </row>
    <row r="23" spans="1:7">
      <c r="A23" s="64"/>
      <c r="B23" s="67" t="s">
        <v>175</v>
      </c>
      <c r="C23" s="65"/>
      <c r="D23" s="65"/>
      <c r="E23" s="65"/>
      <c r="F23" s="66"/>
      <c r="G23" s="65"/>
    </row>
    <row r="24" spans="1:7">
      <c r="A24" s="59">
        <f>交易性金融负债!A24</f>
        <v>0</v>
      </c>
      <c r="B24" s="59"/>
      <c r="C24" s="59"/>
      <c r="D24" s="59"/>
      <c r="E24" s="59"/>
      <c r="F24" s="59"/>
      <c r="G24" s="59"/>
    </row>
    <row r="25" spans="1:1">
      <c r="A25" s="59" t="e">
        <f>交易性金融负债!A25</f>
        <v>#REF!</v>
      </c>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1">
    <pageSetUpPr fitToPage="1"/>
  </sheetPr>
  <dimension ref="A1:I25"/>
  <sheetViews>
    <sheetView view="pageBreakPreview" zoomScaleNormal="100" workbookViewId="0">
      <selection activeCell="L45" sqref="L45"/>
    </sheetView>
  </sheetViews>
  <sheetFormatPr defaultColWidth="9" defaultRowHeight="15.75" customHeight="1"/>
  <cols>
    <col min="1" max="1" width="5.5" style="4" customWidth="1"/>
    <col min="2" max="2" width="23.125" style="4" customWidth="1"/>
    <col min="3" max="4" width="13.125" style="4" customWidth="1"/>
    <col min="5" max="5" width="9" style="4"/>
    <col min="6" max="7" width="16" style="4" customWidth="1"/>
    <col min="8" max="8" width="28.875" style="4" customWidth="1"/>
    <col min="9" max="16384" width="9" style="4"/>
  </cols>
  <sheetData>
    <row r="1" s="1" customFormat="1" ht="24.95" customHeight="1" spans="1:8">
      <c r="A1" s="5" t="s">
        <v>683</v>
      </c>
      <c r="B1" s="5"/>
      <c r="C1" s="5"/>
      <c r="D1" s="5"/>
      <c r="E1" s="5"/>
      <c r="F1" s="5"/>
      <c r="G1" s="5"/>
      <c r="H1" s="5"/>
    </row>
    <row r="2" s="2" customFormat="1" ht="20.1" customHeight="1" spans="1:8">
      <c r="A2" s="3" t="e">
        <f>CONCATENATE(#REF!,#REF!,#REF!,#REF!,#REF!,#REF!,#REF!)</f>
        <v>#REF!</v>
      </c>
      <c r="B2" s="3"/>
      <c r="C2" s="3"/>
      <c r="D2" s="3"/>
      <c r="E2" s="3"/>
      <c r="F2" s="3"/>
      <c r="G2" s="3"/>
      <c r="H2" s="3"/>
    </row>
    <row r="3" s="2" customFormat="1" ht="20.1" customHeight="1" spans="1:8">
      <c r="A3" s="2" t="e">
        <f>#REF!&amp;#REF!</f>
        <v>#REF!</v>
      </c>
      <c r="H3" s="6" t="s">
        <v>1</v>
      </c>
    </row>
    <row r="4" s="3" customFormat="1" ht="24.95" customHeight="1" spans="1:8">
      <c r="A4" s="7" t="s">
        <v>3</v>
      </c>
      <c r="B4" s="7" t="s">
        <v>155</v>
      </c>
      <c r="C4" s="7" t="s">
        <v>162</v>
      </c>
      <c r="D4" s="7" t="s">
        <v>675</v>
      </c>
      <c r="E4" s="7" t="s">
        <v>143</v>
      </c>
      <c r="F4" s="7" t="s">
        <v>91</v>
      </c>
      <c r="G4" s="7" t="s">
        <v>92</v>
      </c>
      <c r="H4" s="7" t="s">
        <v>6</v>
      </c>
    </row>
    <row r="5" s="2" customFormat="1" ht="20.1" customHeight="1" spans="1:8">
      <c r="A5" s="7"/>
      <c r="B5" s="8"/>
      <c r="C5" s="9"/>
      <c r="D5" s="7"/>
      <c r="E5" s="7"/>
      <c r="F5" s="10"/>
      <c r="G5" s="10"/>
      <c r="H5" s="11"/>
    </row>
    <row r="6" s="2" customFormat="1" ht="20.1" customHeight="1" spans="1:8">
      <c r="A6" s="7"/>
      <c r="B6" s="8"/>
      <c r="C6" s="9"/>
      <c r="D6" s="9"/>
      <c r="E6" s="7"/>
      <c r="F6" s="10"/>
      <c r="G6" s="10"/>
      <c r="H6" s="11"/>
    </row>
    <row r="7" s="2" customFormat="1" ht="20.1" customHeight="1" spans="1:8">
      <c r="A7" s="7"/>
      <c r="B7" s="8"/>
      <c r="C7" s="9"/>
      <c r="D7" s="9"/>
      <c r="E7" s="7"/>
      <c r="F7" s="10"/>
      <c r="G7" s="10"/>
      <c r="H7" s="11"/>
    </row>
    <row r="8" s="2" customFormat="1" ht="20.1" customHeight="1" spans="1:8">
      <c r="A8" s="7"/>
      <c r="B8" s="8"/>
      <c r="C8" s="9"/>
      <c r="D8" s="9"/>
      <c r="E8" s="7"/>
      <c r="F8" s="10"/>
      <c r="G8" s="10"/>
      <c r="H8" s="11"/>
    </row>
    <row r="9" s="2" customFormat="1" ht="20.1" customHeight="1" spans="1:8">
      <c r="A9" s="7"/>
      <c r="B9" s="8"/>
      <c r="C9" s="9"/>
      <c r="D9" s="9"/>
      <c r="E9" s="7"/>
      <c r="F9" s="10"/>
      <c r="G9" s="10"/>
      <c r="H9" s="11"/>
    </row>
    <row r="10" s="2" customFormat="1" ht="20.1" customHeight="1" spans="1:8">
      <c r="A10" s="7"/>
      <c r="B10" s="8"/>
      <c r="C10" s="9"/>
      <c r="D10" s="9"/>
      <c r="E10" s="7"/>
      <c r="F10" s="10"/>
      <c r="G10" s="10"/>
      <c r="H10" s="11"/>
    </row>
    <row r="11" s="2" customFormat="1" ht="20.1" customHeight="1" spans="1:8">
      <c r="A11" s="7"/>
      <c r="B11" s="8"/>
      <c r="C11" s="9"/>
      <c r="D11" s="9"/>
      <c r="E11" s="7"/>
      <c r="F11" s="10"/>
      <c r="G11" s="10"/>
      <c r="H11" s="11"/>
    </row>
    <row r="12" s="2" customFormat="1" ht="20.1" customHeight="1" spans="1:8">
      <c r="A12" s="7"/>
      <c r="B12" s="8"/>
      <c r="C12" s="9"/>
      <c r="D12" s="9"/>
      <c r="E12" s="7"/>
      <c r="F12" s="10"/>
      <c r="G12" s="10"/>
      <c r="H12" s="11"/>
    </row>
    <row r="13" s="2" customFormat="1" ht="20.1" customHeight="1" spans="1:8">
      <c r="A13" s="7"/>
      <c r="B13" s="8"/>
      <c r="C13" s="9"/>
      <c r="D13" s="9"/>
      <c r="E13" s="7"/>
      <c r="F13" s="10"/>
      <c r="G13" s="10"/>
      <c r="H13" s="11"/>
    </row>
    <row r="14" s="2" customFormat="1" ht="20.1" customHeight="1" spans="1:8">
      <c r="A14" s="7"/>
      <c r="B14" s="8"/>
      <c r="C14" s="9"/>
      <c r="D14" s="9"/>
      <c r="E14" s="7"/>
      <c r="F14" s="10"/>
      <c r="G14" s="10"/>
      <c r="H14" s="11"/>
    </row>
    <row r="15" s="2" customFormat="1" ht="20.1" customHeight="1" spans="1:8">
      <c r="A15" s="7"/>
      <c r="B15" s="8"/>
      <c r="C15" s="9"/>
      <c r="D15" s="9"/>
      <c r="E15" s="7"/>
      <c r="F15" s="10"/>
      <c r="G15" s="10"/>
      <c r="H15" s="11"/>
    </row>
    <row r="16" s="2" customFormat="1" ht="20.1" customHeight="1" spans="1:8">
      <c r="A16" s="7"/>
      <c r="B16" s="8"/>
      <c r="C16" s="9"/>
      <c r="D16" s="9"/>
      <c r="E16" s="7"/>
      <c r="F16" s="10"/>
      <c r="G16" s="10"/>
      <c r="H16" s="11"/>
    </row>
    <row r="17" s="2" customFormat="1" ht="20.1" customHeight="1" spans="1:9">
      <c r="A17" s="7"/>
      <c r="B17" s="8"/>
      <c r="C17" s="9"/>
      <c r="D17" s="9"/>
      <c r="E17" s="7"/>
      <c r="F17" s="10"/>
      <c r="G17" s="10"/>
      <c r="H17" s="49"/>
      <c r="I17" s="11"/>
    </row>
    <row r="18" s="2" customFormat="1" ht="20.1" customHeight="1" spans="1:8">
      <c r="A18" s="7"/>
      <c r="B18" s="8"/>
      <c r="C18" s="9"/>
      <c r="D18" s="9"/>
      <c r="E18" s="7"/>
      <c r="F18" s="10"/>
      <c r="G18" s="10"/>
      <c r="H18" s="11"/>
    </row>
    <row r="19" s="2" customFormat="1" ht="20.1" customHeight="1" spans="1:8">
      <c r="A19" s="7"/>
      <c r="B19" s="8"/>
      <c r="C19" s="9"/>
      <c r="D19" s="9"/>
      <c r="E19" s="7"/>
      <c r="F19" s="10"/>
      <c r="G19" s="10"/>
      <c r="H19" s="11"/>
    </row>
    <row r="20" s="2" customFormat="1" ht="20.1" customHeight="1" spans="1:8">
      <c r="A20" s="7"/>
      <c r="B20" s="8"/>
      <c r="C20" s="9"/>
      <c r="D20" s="9"/>
      <c r="E20" s="7"/>
      <c r="F20" s="10"/>
      <c r="G20" s="10"/>
      <c r="H20" s="11"/>
    </row>
    <row r="21" s="2" customFormat="1" ht="20.1" customHeight="1" spans="1:8">
      <c r="A21" s="7"/>
      <c r="B21" s="8"/>
      <c r="C21" s="9"/>
      <c r="D21" s="9"/>
      <c r="E21" s="7"/>
      <c r="F21" s="10"/>
      <c r="G21" s="10"/>
      <c r="H21" s="11"/>
    </row>
    <row r="22" s="2" customFormat="1" ht="20.1" customHeight="1" spans="1:8">
      <c r="A22" s="7"/>
      <c r="B22" s="8"/>
      <c r="C22" s="9"/>
      <c r="D22" s="9"/>
      <c r="E22" s="7"/>
      <c r="F22" s="10"/>
      <c r="G22" s="10"/>
      <c r="H22" s="11"/>
    </row>
    <row r="23" s="2" customFormat="1" ht="20.1" customHeight="1" spans="1:8">
      <c r="A23" s="13" t="s">
        <v>684</v>
      </c>
      <c r="B23" s="14"/>
      <c r="C23" s="9"/>
      <c r="D23" s="9"/>
      <c r="E23" s="7"/>
      <c r="F23" s="10">
        <f>SUM(F5:F22)</f>
        <v>0</v>
      </c>
      <c r="G23" s="10">
        <f>SUM(G5:G22)</f>
        <v>0</v>
      </c>
      <c r="H23" s="11"/>
    </row>
    <row r="24" s="2" customFormat="1" customHeight="1" spans="1:1">
      <c r="A24" s="15">
        <f>交易性金融负债!A24</f>
        <v>0</v>
      </c>
    </row>
    <row r="25" s="2" customFormat="1" customHeight="1" spans="1:1">
      <c r="A25" s="15" t="e">
        <f>CONCATENATE(#REF!,#REF!,#REF!,#REF!,#REF!,#REF!,#REF!)</f>
        <v>#REF!</v>
      </c>
    </row>
  </sheetData>
  <mergeCells count="3">
    <mergeCell ref="A1:H1"/>
    <mergeCell ref="A2:H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2">
    <pageSetUpPr fitToPage="1"/>
  </sheetPr>
  <dimension ref="A1:I25"/>
  <sheetViews>
    <sheetView view="pageBreakPreview" zoomScaleNormal="100" workbookViewId="0">
      <selection activeCell="L45" sqref="L45"/>
    </sheetView>
  </sheetViews>
  <sheetFormatPr defaultColWidth="9" defaultRowHeight="15.75" customHeight="1"/>
  <cols>
    <col min="1" max="1" width="4.125" style="4" customWidth="1"/>
    <col min="2" max="2" width="25.375" style="4" customWidth="1"/>
    <col min="3" max="3" width="13.625" style="4" customWidth="1"/>
    <col min="4" max="4" width="17.125" style="4" customWidth="1"/>
    <col min="5" max="6" width="16.5" style="4" customWidth="1"/>
    <col min="7" max="7" width="31" style="4" customWidth="1"/>
    <col min="8" max="16384" width="9" style="4"/>
  </cols>
  <sheetData>
    <row r="1" s="1" customFormat="1" ht="24.95" customHeight="1" spans="1:7">
      <c r="A1" s="5" t="s">
        <v>685</v>
      </c>
      <c r="B1" s="5"/>
      <c r="C1" s="5"/>
      <c r="D1" s="5"/>
      <c r="E1" s="5"/>
      <c r="F1" s="5"/>
      <c r="G1" s="5"/>
    </row>
    <row r="2" s="2" customFormat="1" ht="20.1" customHeight="1" spans="1:7">
      <c r="A2" s="3" t="e">
        <f>CONCATENATE(#REF!,#REF!,#REF!,#REF!,#REF!,#REF!,#REF!)</f>
        <v>#REF!</v>
      </c>
      <c r="B2" s="3"/>
      <c r="C2" s="3"/>
      <c r="D2" s="3"/>
      <c r="E2" s="3"/>
      <c r="F2" s="3"/>
      <c r="G2" s="3"/>
    </row>
    <row r="3" s="2" customFormat="1" ht="20.1" customHeight="1" spans="1:7">
      <c r="A3" s="2" t="e">
        <f>#REF!&amp;#REF!</f>
        <v>#REF!</v>
      </c>
      <c r="G3" s="6" t="s">
        <v>1</v>
      </c>
    </row>
    <row r="4" s="3" customFormat="1" ht="24.95" customHeight="1" spans="1:7">
      <c r="A4" s="7" t="s">
        <v>3</v>
      </c>
      <c r="B4" s="7" t="s">
        <v>155</v>
      </c>
      <c r="C4" s="7" t="s">
        <v>162</v>
      </c>
      <c r="D4" s="7" t="s">
        <v>161</v>
      </c>
      <c r="E4" s="7" t="s">
        <v>91</v>
      </c>
      <c r="F4" s="7" t="s">
        <v>92</v>
      </c>
      <c r="G4" s="7" t="s">
        <v>6</v>
      </c>
    </row>
    <row r="5" s="2" customFormat="1" ht="20.1" customHeight="1" spans="1:7">
      <c r="A5" s="7"/>
      <c r="B5" s="8"/>
      <c r="C5" s="9"/>
      <c r="D5" s="7"/>
      <c r="E5" s="10"/>
      <c r="F5" s="10"/>
      <c r="G5" s="11"/>
    </row>
    <row r="6" s="2" customFormat="1" ht="20.1" customHeight="1" spans="1:7">
      <c r="A6" s="7"/>
      <c r="B6" s="8"/>
      <c r="C6" s="9"/>
      <c r="D6" s="7"/>
      <c r="E6" s="10"/>
      <c r="F6" s="10"/>
      <c r="G6" s="11"/>
    </row>
    <row r="7" s="2" customFormat="1" ht="20.1" customHeight="1" spans="1:7">
      <c r="A7" s="7"/>
      <c r="B7" s="8"/>
      <c r="C7" s="9"/>
      <c r="D7" s="7"/>
      <c r="E7" s="10"/>
      <c r="F7" s="10"/>
      <c r="G7" s="11"/>
    </row>
    <row r="8" s="2" customFormat="1" ht="20.1" customHeight="1" spans="1:7">
      <c r="A8" s="7"/>
      <c r="B8" s="8"/>
      <c r="C8" s="9"/>
      <c r="D8" s="7"/>
      <c r="E8" s="10"/>
      <c r="F8" s="10"/>
      <c r="G8" s="11"/>
    </row>
    <row r="9" s="2" customFormat="1" ht="20.1" customHeight="1" spans="1:7">
      <c r="A9" s="7"/>
      <c r="B9" s="8"/>
      <c r="C9" s="9"/>
      <c r="D9" s="7"/>
      <c r="E9" s="10"/>
      <c r="F9" s="10"/>
      <c r="G9" s="11"/>
    </row>
    <row r="10" s="2" customFormat="1" ht="20.1" customHeight="1" spans="1:7">
      <c r="A10" s="7"/>
      <c r="B10" s="8"/>
      <c r="C10" s="9"/>
      <c r="D10" s="7"/>
      <c r="E10" s="10"/>
      <c r="F10" s="10"/>
      <c r="G10" s="11"/>
    </row>
    <row r="11" s="2" customFormat="1" ht="20.1" customHeight="1" spans="1:7">
      <c r="A11" s="7"/>
      <c r="B11" s="8"/>
      <c r="C11" s="9"/>
      <c r="D11" s="7"/>
      <c r="E11" s="10"/>
      <c r="F11" s="10"/>
      <c r="G11" s="11"/>
    </row>
    <row r="12" s="2" customFormat="1" ht="20.1" customHeight="1" spans="1:7">
      <c r="A12" s="7"/>
      <c r="B12" s="8"/>
      <c r="C12" s="9"/>
      <c r="D12" s="7"/>
      <c r="E12" s="10"/>
      <c r="F12" s="10"/>
      <c r="G12" s="11"/>
    </row>
    <row r="13" s="2" customFormat="1" ht="20.1" customHeight="1" spans="1:7">
      <c r="A13" s="7"/>
      <c r="B13" s="8"/>
      <c r="C13" s="9"/>
      <c r="D13" s="7"/>
      <c r="E13" s="10"/>
      <c r="F13" s="10"/>
      <c r="G13" s="11"/>
    </row>
    <row r="14" s="2" customFormat="1" ht="20.1" customHeight="1" spans="1:7">
      <c r="A14" s="7"/>
      <c r="B14" s="8"/>
      <c r="C14" s="9"/>
      <c r="D14" s="7"/>
      <c r="E14" s="10"/>
      <c r="F14" s="10"/>
      <c r="G14" s="11"/>
    </row>
    <row r="15" s="2" customFormat="1" ht="20.1" customHeight="1" spans="1:7">
      <c r="A15" s="7"/>
      <c r="B15" s="8"/>
      <c r="C15" s="9"/>
      <c r="D15" s="7"/>
      <c r="E15" s="10"/>
      <c r="F15" s="10"/>
      <c r="G15" s="11"/>
    </row>
    <row r="16" s="2" customFormat="1" ht="20.1" customHeight="1" spans="1:7">
      <c r="A16" s="7"/>
      <c r="B16" s="8"/>
      <c r="C16" s="9"/>
      <c r="D16" s="7"/>
      <c r="E16" s="10"/>
      <c r="F16" s="10"/>
      <c r="G16" s="11"/>
    </row>
    <row r="17" s="2" customFormat="1" ht="20.1" customHeight="1" spans="1:9">
      <c r="A17" s="7"/>
      <c r="B17" s="8"/>
      <c r="C17" s="9"/>
      <c r="D17" s="7"/>
      <c r="E17" s="10"/>
      <c r="F17" s="10"/>
      <c r="G17" s="11"/>
      <c r="I17" s="11"/>
    </row>
    <row r="18" s="2" customFormat="1" ht="20.1" customHeight="1" spans="1:7">
      <c r="A18" s="7"/>
      <c r="B18" s="8"/>
      <c r="C18" s="9"/>
      <c r="D18" s="7"/>
      <c r="E18" s="10"/>
      <c r="F18" s="10"/>
      <c r="G18" s="11"/>
    </row>
    <row r="19" s="2" customFormat="1" ht="20.1" customHeight="1" spans="1:7">
      <c r="A19" s="7"/>
      <c r="B19" s="8"/>
      <c r="C19" s="9"/>
      <c r="D19" s="7"/>
      <c r="E19" s="10"/>
      <c r="F19" s="10"/>
      <c r="G19" s="11"/>
    </row>
    <row r="20" s="2" customFormat="1" ht="20.1" customHeight="1" spans="1:7">
      <c r="A20" s="7"/>
      <c r="B20" s="8"/>
      <c r="C20" s="9"/>
      <c r="D20" s="7"/>
      <c r="E20" s="10"/>
      <c r="F20" s="10"/>
      <c r="G20" s="11"/>
    </row>
    <row r="21" s="2" customFormat="1" ht="20.1" customHeight="1" spans="1:7">
      <c r="A21" s="7"/>
      <c r="B21" s="8"/>
      <c r="C21" s="9"/>
      <c r="D21" s="7"/>
      <c r="E21" s="10"/>
      <c r="F21" s="10"/>
      <c r="G21" s="11"/>
    </row>
    <row r="22" s="2" customFormat="1" ht="20.1" customHeight="1" spans="1:7">
      <c r="A22" s="7"/>
      <c r="B22" s="8"/>
      <c r="C22" s="9"/>
      <c r="D22" s="7"/>
      <c r="E22" s="10"/>
      <c r="F22" s="10"/>
      <c r="G22" s="11"/>
    </row>
    <row r="23" s="2" customFormat="1" ht="20.1" customHeight="1" spans="1:7">
      <c r="A23" s="13" t="s">
        <v>681</v>
      </c>
      <c r="B23" s="14"/>
      <c r="C23" s="9"/>
      <c r="D23" s="7"/>
      <c r="E23" s="10">
        <f>SUM(E5:E22)</f>
        <v>0</v>
      </c>
      <c r="F23" s="10">
        <f>SUM(F5:F22)</f>
        <v>0</v>
      </c>
      <c r="G23" s="11"/>
    </row>
    <row r="24" s="2" customFormat="1" customHeight="1" spans="1:1">
      <c r="A24" s="15">
        <f>应付票据!A24</f>
        <v>0</v>
      </c>
    </row>
    <row r="25" s="2" customFormat="1" customHeight="1" spans="1:1">
      <c r="A25" s="15" t="e">
        <f>CONCATENATE(#REF!,#REF!,#REF!,#REF!,#REF!,#REF!,#REF!)</f>
        <v>#REF!</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J33"/>
  <sheetViews>
    <sheetView view="pageBreakPreview" zoomScaleNormal="100" workbookViewId="0">
      <selection activeCell="L45" sqref="L45"/>
    </sheetView>
  </sheetViews>
  <sheetFormatPr defaultColWidth="9" defaultRowHeight="15.75" customHeight="1"/>
  <cols>
    <col min="1" max="1" width="5.875" style="4" customWidth="1"/>
    <col min="2" max="2" width="16.625" style="4" customWidth="1"/>
    <col min="3" max="3" width="10.5" style="4" customWidth="1"/>
    <col min="4" max="4" width="11.125" style="4" customWidth="1"/>
    <col min="5" max="6" width="11.375" style="4" customWidth="1"/>
    <col min="7" max="7" width="15.5" style="4" customWidth="1"/>
    <col min="8" max="8" width="14.125" style="4" customWidth="1"/>
    <col min="9" max="9" width="14.875" style="4" customWidth="1"/>
    <col min="10" max="10" width="12.875" style="4" customWidth="1"/>
    <col min="11" max="16384" width="9" style="4"/>
  </cols>
  <sheetData>
    <row r="1" s="1" customFormat="1" ht="24.95" customHeight="1" spans="1:10">
      <c r="A1" s="5" t="s">
        <v>132</v>
      </c>
      <c r="B1" s="5"/>
      <c r="C1" s="5"/>
      <c r="D1" s="5"/>
      <c r="E1" s="5"/>
      <c r="F1" s="5"/>
      <c r="G1" s="5"/>
      <c r="H1" s="5"/>
      <c r="I1" s="5"/>
      <c r="J1" s="5"/>
    </row>
    <row r="2" s="2" customFormat="1" ht="20.1" customHeight="1" spans="1:10">
      <c r="A2" s="3" t="e">
        <f>CONCATENATE(#REF!,#REF!,#REF!,#REF!,#REF!,#REF!,#REF!)</f>
        <v>#REF!</v>
      </c>
      <c r="B2" s="3"/>
      <c r="C2" s="3"/>
      <c r="D2" s="3"/>
      <c r="E2" s="3"/>
      <c r="F2" s="3"/>
      <c r="G2" s="3"/>
      <c r="H2" s="3"/>
      <c r="I2" s="3"/>
      <c r="J2" s="3"/>
    </row>
    <row r="3" s="2" customFormat="1" ht="20.1" customHeight="1" spans="1:10">
      <c r="A3" s="2" t="e">
        <f>#REF!&amp;#REF!</f>
        <v>#REF!</v>
      </c>
      <c r="J3" s="6" t="s">
        <v>1</v>
      </c>
    </row>
    <row r="4" s="3" customFormat="1" ht="20.1" customHeight="1" spans="1:10">
      <c r="A4" s="7" t="s">
        <v>3</v>
      </c>
      <c r="B4" s="7" t="s">
        <v>133</v>
      </c>
      <c r="C4" s="7" t="s">
        <v>134</v>
      </c>
      <c r="D4" s="7" t="s">
        <v>135</v>
      </c>
      <c r="E4" s="7" t="s">
        <v>136</v>
      </c>
      <c r="F4" s="7" t="s">
        <v>137</v>
      </c>
      <c r="G4" s="7" t="s">
        <v>91</v>
      </c>
      <c r="H4" s="7" t="s">
        <v>138</v>
      </c>
      <c r="I4" s="7" t="s">
        <v>92</v>
      </c>
      <c r="J4" s="7" t="s">
        <v>116</v>
      </c>
    </row>
    <row r="5" s="2" customFormat="1" ht="20.1" customHeight="1" spans="1:10">
      <c r="A5" s="7"/>
      <c r="B5" s="8"/>
      <c r="C5" s="7"/>
      <c r="D5" s="9"/>
      <c r="E5" s="34"/>
      <c r="F5" s="7"/>
      <c r="G5" s="10"/>
      <c r="H5" s="10"/>
      <c r="I5" s="10"/>
      <c r="J5" s="10" t="str">
        <f>IF(G5=0,"",(I5-G5)/G5*100)</f>
        <v/>
      </c>
    </row>
    <row r="6" s="2" customFormat="1" ht="20.1" customHeight="1" spans="1:10">
      <c r="A6" s="7"/>
      <c r="B6" s="8"/>
      <c r="C6" s="7"/>
      <c r="D6" s="9"/>
      <c r="E6" s="34"/>
      <c r="F6" s="7"/>
      <c r="G6" s="10"/>
      <c r="H6" s="10"/>
      <c r="I6" s="10"/>
      <c r="J6" s="10" t="str">
        <f>IF(G6=0,"",(I6-G6)/G6*100)</f>
        <v/>
      </c>
    </row>
    <row r="7" s="2" customFormat="1" ht="20.1" customHeight="1" spans="1:10">
      <c r="A7" s="7"/>
      <c r="B7" s="8"/>
      <c r="C7" s="7"/>
      <c r="D7" s="9"/>
      <c r="E7" s="34"/>
      <c r="F7" s="7"/>
      <c r="G7" s="10"/>
      <c r="H7" s="10"/>
      <c r="I7" s="10"/>
      <c r="J7" s="10" t="str">
        <f t="shared" ref="J7:J22" si="0">IF(G7=0,"",(I7-G7)/G7*100)</f>
        <v/>
      </c>
    </row>
    <row r="8" s="2" customFormat="1" ht="20.1" customHeight="1" spans="1:10">
      <c r="A8" s="7"/>
      <c r="B8" s="8"/>
      <c r="C8" s="7"/>
      <c r="D8" s="9"/>
      <c r="E8" s="34"/>
      <c r="F8" s="7"/>
      <c r="G8" s="10"/>
      <c r="H8" s="10"/>
      <c r="I8" s="10"/>
      <c r="J8" s="10" t="str">
        <f t="shared" si="0"/>
        <v/>
      </c>
    </row>
    <row r="9" s="2" customFormat="1" ht="20.1" customHeight="1" spans="1:10">
      <c r="A9" s="7"/>
      <c r="B9" s="8"/>
      <c r="C9" s="7"/>
      <c r="D9" s="9"/>
      <c r="E9" s="34"/>
      <c r="F9" s="7"/>
      <c r="G9" s="10"/>
      <c r="H9" s="10"/>
      <c r="I9" s="10"/>
      <c r="J9" s="10" t="str">
        <f t="shared" si="0"/>
        <v/>
      </c>
    </row>
    <row r="10" s="2" customFormat="1" ht="20.1" customHeight="1" spans="1:10">
      <c r="A10" s="7"/>
      <c r="B10" s="8"/>
      <c r="C10" s="7"/>
      <c r="D10" s="9"/>
      <c r="E10" s="34"/>
      <c r="F10" s="7"/>
      <c r="G10" s="10"/>
      <c r="H10" s="10"/>
      <c r="I10" s="10"/>
      <c r="J10" s="10" t="str">
        <f t="shared" si="0"/>
        <v/>
      </c>
    </row>
    <row r="11" s="2" customFormat="1" ht="20.1" customHeight="1" spans="1:10">
      <c r="A11" s="7"/>
      <c r="B11" s="8"/>
      <c r="C11" s="7"/>
      <c r="D11" s="9"/>
      <c r="E11" s="34"/>
      <c r="F11" s="7"/>
      <c r="G11" s="10"/>
      <c r="H11" s="10"/>
      <c r="I11" s="10"/>
      <c r="J11" s="10" t="str">
        <f t="shared" si="0"/>
        <v/>
      </c>
    </row>
    <row r="12" s="2" customFormat="1" ht="20.1" customHeight="1" spans="1:10">
      <c r="A12" s="7"/>
      <c r="B12" s="8"/>
      <c r="C12" s="7"/>
      <c r="D12" s="9"/>
      <c r="E12" s="34"/>
      <c r="F12" s="7"/>
      <c r="G12" s="10"/>
      <c r="H12" s="10"/>
      <c r="I12" s="10"/>
      <c r="J12" s="10" t="str">
        <f t="shared" si="0"/>
        <v/>
      </c>
    </row>
    <row r="13" s="2" customFormat="1" ht="20.1" customHeight="1" spans="1:10">
      <c r="A13" s="7"/>
      <c r="B13" s="8"/>
      <c r="C13" s="7"/>
      <c r="D13" s="9"/>
      <c r="E13" s="34"/>
      <c r="F13" s="7"/>
      <c r="G13" s="10"/>
      <c r="H13" s="10"/>
      <c r="I13" s="10"/>
      <c r="J13" s="10" t="str">
        <f t="shared" si="0"/>
        <v/>
      </c>
    </row>
    <row r="14" s="2" customFormat="1" ht="20.1" customHeight="1" spans="1:10">
      <c r="A14" s="7"/>
      <c r="B14" s="8"/>
      <c r="C14" s="7"/>
      <c r="D14" s="9"/>
      <c r="E14" s="34"/>
      <c r="F14" s="7"/>
      <c r="G14" s="10"/>
      <c r="H14" s="10"/>
      <c r="I14" s="10"/>
      <c r="J14" s="10" t="str">
        <f t="shared" si="0"/>
        <v/>
      </c>
    </row>
    <row r="15" s="2" customFormat="1" ht="20.1" customHeight="1" spans="1:10">
      <c r="A15" s="7"/>
      <c r="B15" s="8"/>
      <c r="C15" s="7"/>
      <c r="D15" s="9"/>
      <c r="E15" s="34"/>
      <c r="F15" s="7"/>
      <c r="G15" s="10"/>
      <c r="H15" s="10"/>
      <c r="I15" s="10"/>
      <c r="J15" s="10" t="str">
        <f t="shared" si="0"/>
        <v/>
      </c>
    </row>
    <row r="16" s="2" customFormat="1" ht="20.1" customHeight="1" spans="1:10">
      <c r="A16" s="7"/>
      <c r="B16" s="8"/>
      <c r="C16" s="7"/>
      <c r="D16" s="9"/>
      <c r="E16" s="34"/>
      <c r="F16" s="7"/>
      <c r="G16" s="10"/>
      <c r="H16" s="10"/>
      <c r="I16" s="72"/>
      <c r="J16" s="10" t="str">
        <f t="shared" si="0"/>
        <v/>
      </c>
    </row>
    <row r="17" s="2" customFormat="1" ht="20.1" customHeight="1" spans="1:10">
      <c r="A17" s="7"/>
      <c r="B17" s="8"/>
      <c r="C17" s="7"/>
      <c r="D17" s="9"/>
      <c r="E17" s="34"/>
      <c r="F17" s="7"/>
      <c r="G17" s="10"/>
      <c r="H17" s="12"/>
      <c r="I17" s="10"/>
      <c r="J17" s="42" t="str">
        <f t="shared" si="0"/>
        <v/>
      </c>
    </row>
    <row r="18" s="2" customFormat="1" ht="20.1" customHeight="1" spans="1:10">
      <c r="A18" s="7"/>
      <c r="B18" s="8"/>
      <c r="C18" s="7"/>
      <c r="D18" s="9"/>
      <c r="E18" s="34"/>
      <c r="F18" s="7"/>
      <c r="G18" s="10"/>
      <c r="H18" s="10"/>
      <c r="I18" s="47"/>
      <c r="J18" s="10" t="str">
        <f t="shared" si="0"/>
        <v/>
      </c>
    </row>
    <row r="19" s="2" customFormat="1" ht="20.1" customHeight="1" spans="1:10">
      <c r="A19" s="7"/>
      <c r="B19" s="8"/>
      <c r="C19" s="7"/>
      <c r="D19" s="9"/>
      <c r="E19" s="34"/>
      <c r="F19" s="7"/>
      <c r="G19" s="10"/>
      <c r="H19" s="10"/>
      <c r="I19" s="10"/>
      <c r="J19" s="10" t="str">
        <f t="shared" si="0"/>
        <v/>
      </c>
    </row>
    <row r="20" s="2" customFormat="1" ht="20.1" customHeight="1" spans="1:10">
      <c r="A20" s="7"/>
      <c r="B20" s="8"/>
      <c r="C20" s="7"/>
      <c r="D20" s="9"/>
      <c r="E20" s="34"/>
      <c r="F20" s="7"/>
      <c r="G20" s="10"/>
      <c r="H20" s="10"/>
      <c r="I20" s="10"/>
      <c r="J20" s="10" t="str">
        <f t="shared" si="0"/>
        <v/>
      </c>
    </row>
    <row r="21" s="2" customFormat="1" ht="20.1" customHeight="1" spans="1:10">
      <c r="A21" s="7"/>
      <c r="B21" s="8"/>
      <c r="C21" s="7"/>
      <c r="D21" s="9"/>
      <c r="E21" s="172"/>
      <c r="F21" s="7"/>
      <c r="G21" s="10"/>
      <c r="H21" s="10"/>
      <c r="I21" s="10"/>
      <c r="J21" s="10"/>
    </row>
    <row r="22" s="2" customFormat="1" ht="20.1" customHeight="1" spans="1:10">
      <c r="A22" s="13" t="s">
        <v>139</v>
      </c>
      <c r="B22" s="14"/>
      <c r="C22" s="11"/>
      <c r="D22" s="9"/>
      <c r="E22" s="11"/>
      <c r="F22" s="11"/>
      <c r="G22" s="10">
        <f>SUM(G5:G21)</f>
        <v>0</v>
      </c>
      <c r="H22" s="10"/>
      <c r="I22" s="10">
        <f>SUM(I5:I21)</f>
        <v>0</v>
      </c>
      <c r="J22" s="10" t="str">
        <f t="shared" si="0"/>
        <v/>
      </c>
    </row>
    <row r="23" s="2" customFormat="1" ht="20.1" customHeight="1" spans="1:1">
      <c r="A23" s="15" t="e">
        <f>交易性金融资产汇总!A23</f>
        <v>#REF!</v>
      </c>
    </row>
    <row r="24" s="2" customFormat="1" ht="20.1" customHeight="1" spans="1:1">
      <c r="A24" s="15" t="e">
        <f>CONCATENATE(#REF!,#REF!,#REF!,#REF!,#REF!,#REF!,#REF!)</f>
        <v>#REF!</v>
      </c>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J1"/>
    <mergeCell ref="A2:J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3">
    <pageSetUpPr fitToPage="1"/>
  </sheetPr>
  <dimension ref="A1:I25"/>
  <sheetViews>
    <sheetView view="pageBreakPreview" zoomScaleNormal="100" workbookViewId="0">
      <selection activeCell="L45" sqref="L45"/>
    </sheetView>
  </sheetViews>
  <sheetFormatPr defaultColWidth="9" defaultRowHeight="15.75" customHeight="1"/>
  <cols>
    <col min="1" max="1" width="4.125" style="4" customWidth="1"/>
    <col min="2" max="2" width="23" style="4" customWidth="1"/>
    <col min="3" max="3" width="12.875" style="4" customWidth="1"/>
    <col min="4" max="4" width="17.125" style="4" customWidth="1"/>
    <col min="5" max="6" width="16.5" style="4" customWidth="1"/>
    <col min="7" max="7" width="31.125" style="4" customWidth="1"/>
    <col min="8" max="16384" width="9" style="4"/>
  </cols>
  <sheetData>
    <row r="1" s="1" customFormat="1" ht="24.95" customHeight="1" spans="1:7">
      <c r="A1" s="5" t="s">
        <v>686</v>
      </c>
      <c r="B1" s="5"/>
      <c r="C1" s="5"/>
      <c r="D1" s="5"/>
      <c r="E1" s="5"/>
      <c r="F1" s="5"/>
      <c r="G1" s="5"/>
    </row>
    <row r="2" s="2" customFormat="1" ht="20.1" customHeight="1" spans="1:7">
      <c r="A2" s="3" t="e">
        <f>CONCATENATE(#REF!,#REF!,#REF!,#REF!,#REF!,#REF!,#REF!)</f>
        <v>#REF!</v>
      </c>
      <c r="B2" s="3"/>
      <c r="C2" s="3"/>
      <c r="D2" s="3"/>
      <c r="E2" s="3"/>
      <c r="F2" s="3"/>
      <c r="G2" s="3"/>
    </row>
    <row r="3" s="2" customFormat="1" ht="20.1" customHeight="1" spans="1:7">
      <c r="A3" s="2" t="e">
        <f>#REF!&amp;#REF!</f>
        <v>#REF!</v>
      </c>
      <c r="G3" s="6" t="s">
        <v>1</v>
      </c>
    </row>
    <row r="4" s="3" customFormat="1" ht="24.95" customHeight="1" spans="1:7">
      <c r="A4" s="7" t="s">
        <v>3</v>
      </c>
      <c r="B4" s="7" t="s">
        <v>155</v>
      </c>
      <c r="C4" s="7" t="s">
        <v>162</v>
      </c>
      <c r="D4" s="7" t="s">
        <v>161</v>
      </c>
      <c r="E4" s="7" t="s">
        <v>91</v>
      </c>
      <c r="F4" s="7" t="s">
        <v>92</v>
      </c>
      <c r="G4" s="7" t="s">
        <v>6</v>
      </c>
    </row>
    <row r="5" s="2" customFormat="1" ht="20.1" customHeight="1" spans="1:7">
      <c r="A5" s="7"/>
      <c r="B5" s="8"/>
      <c r="C5" s="9"/>
      <c r="D5" s="7"/>
      <c r="E5" s="10"/>
      <c r="F5" s="10"/>
      <c r="G5" s="11"/>
    </row>
    <row r="6" s="2" customFormat="1" ht="20.1" customHeight="1" spans="1:7">
      <c r="A6" s="7"/>
      <c r="B6" s="8"/>
      <c r="C6" s="9"/>
      <c r="D6" s="7"/>
      <c r="E6" s="10"/>
      <c r="F6" s="10"/>
      <c r="G6" s="11"/>
    </row>
    <row r="7" s="2" customFormat="1" ht="20.1" customHeight="1" spans="1:7">
      <c r="A7" s="7"/>
      <c r="B7" s="8"/>
      <c r="C7" s="9"/>
      <c r="D7" s="7"/>
      <c r="E7" s="10"/>
      <c r="F7" s="10"/>
      <c r="G7" s="11"/>
    </row>
    <row r="8" s="2" customFormat="1" ht="20.1" customHeight="1" spans="1:7">
      <c r="A8" s="7"/>
      <c r="B8" s="8"/>
      <c r="C8" s="9"/>
      <c r="D8" s="7"/>
      <c r="E8" s="10"/>
      <c r="F8" s="10"/>
      <c r="G8" s="11"/>
    </row>
    <row r="9" s="2" customFormat="1" ht="20.1" customHeight="1" spans="1:7">
      <c r="A9" s="7"/>
      <c r="B9" s="8"/>
      <c r="C9" s="9"/>
      <c r="D9" s="7"/>
      <c r="E9" s="10"/>
      <c r="F9" s="10"/>
      <c r="G9" s="11"/>
    </row>
    <row r="10" s="2" customFormat="1" ht="20.1" customHeight="1" spans="1:7">
      <c r="A10" s="7"/>
      <c r="B10" s="8"/>
      <c r="C10" s="9"/>
      <c r="D10" s="7"/>
      <c r="E10" s="10"/>
      <c r="F10" s="10"/>
      <c r="G10" s="11"/>
    </row>
    <row r="11" s="2" customFormat="1" ht="20.1" customHeight="1" spans="1:7">
      <c r="A11" s="7"/>
      <c r="B11" s="8"/>
      <c r="C11" s="9"/>
      <c r="D11" s="7"/>
      <c r="E11" s="10"/>
      <c r="F11" s="10"/>
      <c r="G11" s="11"/>
    </row>
    <row r="12" s="2" customFormat="1" ht="20.1" customHeight="1" spans="1:7">
      <c r="A12" s="7"/>
      <c r="B12" s="8"/>
      <c r="C12" s="9"/>
      <c r="D12" s="7"/>
      <c r="E12" s="10"/>
      <c r="F12" s="10"/>
      <c r="G12" s="11"/>
    </row>
    <row r="13" s="2" customFormat="1" ht="20.1" customHeight="1" spans="1:7">
      <c r="A13" s="7"/>
      <c r="B13" s="8"/>
      <c r="C13" s="9"/>
      <c r="D13" s="7"/>
      <c r="E13" s="10"/>
      <c r="F13" s="10"/>
      <c r="G13" s="11"/>
    </row>
    <row r="14" s="2" customFormat="1" ht="20.1" customHeight="1" spans="1:7">
      <c r="A14" s="7"/>
      <c r="B14" s="8"/>
      <c r="C14" s="9"/>
      <c r="D14" s="7"/>
      <c r="E14" s="10"/>
      <c r="F14" s="10"/>
      <c r="G14" s="11"/>
    </row>
    <row r="15" s="2" customFormat="1" ht="20.1" customHeight="1" spans="1:7">
      <c r="A15" s="7"/>
      <c r="B15" s="8"/>
      <c r="C15" s="9"/>
      <c r="D15" s="7"/>
      <c r="E15" s="10"/>
      <c r="F15" s="10"/>
      <c r="G15" s="11"/>
    </row>
    <row r="16" s="2" customFormat="1" ht="20.1" customHeight="1" spans="1:7">
      <c r="A16" s="7"/>
      <c r="B16" s="8"/>
      <c r="C16" s="9"/>
      <c r="D16" s="7"/>
      <c r="E16" s="10"/>
      <c r="F16" s="10"/>
      <c r="G16" s="11"/>
    </row>
    <row r="17" s="2" customFormat="1" ht="20.1" customHeight="1" spans="1:9">
      <c r="A17" s="7"/>
      <c r="B17" s="8"/>
      <c r="C17" s="9"/>
      <c r="D17" s="7"/>
      <c r="E17" s="10"/>
      <c r="F17" s="10"/>
      <c r="G17" s="11"/>
      <c r="I17" s="11"/>
    </row>
    <row r="18" s="2" customFormat="1" ht="20.1" customHeight="1" spans="1:7">
      <c r="A18" s="7"/>
      <c r="B18" s="8"/>
      <c r="C18" s="9"/>
      <c r="D18" s="7"/>
      <c r="E18" s="10"/>
      <c r="F18" s="10"/>
      <c r="G18" s="11"/>
    </row>
    <row r="19" s="2" customFormat="1" ht="20.1" customHeight="1" spans="1:7">
      <c r="A19" s="7"/>
      <c r="B19" s="8"/>
      <c r="C19" s="9"/>
      <c r="D19" s="7"/>
      <c r="E19" s="10"/>
      <c r="F19" s="10"/>
      <c r="G19" s="11"/>
    </row>
    <row r="20" s="2" customFormat="1" ht="20.1" customHeight="1" spans="1:7">
      <c r="A20" s="7"/>
      <c r="B20" s="8"/>
      <c r="C20" s="9"/>
      <c r="D20" s="7"/>
      <c r="E20" s="10"/>
      <c r="F20" s="10"/>
      <c r="G20" s="11"/>
    </row>
    <row r="21" s="2" customFormat="1" ht="20.1" customHeight="1" spans="1:7">
      <c r="A21" s="7"/>
      <c r="B21" s="8"/>
      <c r="C21" s="9"/>
      <c r="D21" s="7"/>
      <c r="E21" s="10"/>
      <c r="F21" s="10"/>
      <c r="G21" s="11"/>
    </row>
    <row r="22" s="2" customFormat="1" ht="20.1" customHeight="1" spans="1:7">
      <c r="A22" s="7"/>
      <c r="B22" s="8"/>
      <c r="C22" s="9"/>
      <c r="D22" s="7"/>
      <c r="E22" s="10"/>
      <c r="F22" s="10"/>
      <c r="G22" s="11"/>
    </row>
    <row r="23" s="2" customFormat="1" ht="20.1" customHeight="1" spans="1:7">
      <c r="A23" s="13" t="s">
        <v>681</v>
      </c>
      <c r="B23" s="14"/>
      <c r="C23" s="9"/>
      <c r="D23" s="7"/>
      <c r="E23" s="10">
        <f>SUM(E5:E22)</f>
        <v>0</v>
      </c>
      <c r="F23" s="10">
        <f>SUM(F5:F22)</f>
        <v>0</v>
      </c>
      <c r="G23" s="11"/>
    </row>
    <row r="24" s="2" customFormat="1" customHeight="1" spans="1:1">
      <c r="A24" s="15">
        <f>应付账款!A24</f>
        <v>0</v>
      </c>
    </row>
    <row r="25" s="2" customFormat="1" customHeight="1" spans="1:1">
      <c r="A25" s="15" t="e">
        <f>CONCATENATE(#REF!,#REF!,#REF!,#REF!,#REF!,#REF!,#REF!)</f>
        <v>#REF!</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view="pageBreakPreview" zoomScaleNormal="75" workbookViewId="0">
      <selection activeCell="L45" sqref="L45"/>
    </sheetView>
  </sheetViews>
  <sheetFormatPr defaultColWidth="8.875" defaultRowHeight="13" outlineLevelCol="7"/>
  <cols>
    <col min="1" max="1" width="4" style="19" customWidth="1"/>
    <col min="2" max="2" width="31.5" style="19" customWidth="1"/>
    <col min="3" max="6" width="15.5" style="19" customWidth="1"/>
    <col min="7" max="7" width="20.5" style="19" customWidth="1"/>
    <col min="8" max="8" width="8.875" style="19"/>
    <col min="9" max="9" width="30" style="19" customWidth="1"/>
    <col min="10" max="16384" width="8.875" style="19"/>
  </cols>
  <sheetData>
    <row r="1" ht="29.1" customHeight="1" spans="1:7">
      <c r="A1" s="52" t="s">
        <v>687</v>
      </c>
      <c r="B1" s="52"/>
      <c r="C1" s="52"/>
      <c r="D1" s="52"/>
      <c r="E1" s="52"/>
      <c r="F1" s="52"/>
      <c r="G1" s="52"/>
    </row>
    <row r="2" ht="18.75" customHeight="1" spans="1:7">
      <c r="A2" s="50" t="e">
        <f>预收账款!A2</f>
        <v>#REF!</v>
      </c>
      <c r="B2" s="50"/>
      <c r="C2" s="50"/>
      <c r="D2" s="50"/>
      <c r="E2" s="50"/>
      <c r="F2" s="50"/>
      <c r="G2" s="50"/>
    </row>
    <row r="3" spans="1:7">
      <c r="A3" s="19" t="e">
        <f>预收账款!A3</f>
        <v>#REF!</v>
      </c>
      <c r="G3" s="53" t="s">
        <v>231</v>
      </c>
    </row>
    <row r="4" s="50" customFormat="1" ht="14.25" customHeight="1" spans="1:7">
      <c r="A4" s="23" t="s">
        <v>3</v>
      </c>
      <c r="B4" s="23" t="s">
        <v>155</v>
      </c>
      <c r="C4" s="23" t="s">
        <v>162</v>
      </c>
      <c r="D4" s="23" t="s">
        <v>161</v>
      </c>
      <c r="E4" s="23" t="s">
        <v>91</v>
      </c>
      <c r="F4" s="23" t="s">
        <v>92</v>
      </c>
      <c r="G4" s="54" t="s">
        <v>6</v>
      </c>
    </row>
    <row r="5" s="51" customFormat="1" spans="1:7">
      <c r="A5" s="55"/>
      <c r="B5" s="27"/>
      <c r="C5" s="27"/>
      <c r="D5" s="56"/>
      <c r="E5" s="57"/>
      <c r="F5" s="58"/>
      <c r="G5" s="58"/>
    </row>
    <row r="6" s="51" customFormat="1" spans="1:7">
      <c r="A6" s="55"/>
      <c r="B6" s="27"/>
      <c r="C6" s="27"/>
      <c r="D6" s="56"/>
      <c r="E6" s="57"/>
      <c r="F6" s="58"/>
      <c r="G6" s="58"/>
    </row>
    <row r="7" s="51" customFormat="1" spans="1:7">
      <c r="A7" s="55"/>
      <c r="B7" s="27"/>
      <c r="C7" s="27"/>
      <c r="D7" s="56"/>
      <c r="E7" s="57"/>
      <c r="F7" s="58"/>
      <c r="G7" s="58"/>
    </row>
    <row r="8" s="51" customFormat="1" spans="1:7">
      <c r="A8" s="55"/>
      <c r="B8" s="27"/>
      <c r="C8" s="27"/>
      <c r="D8" s="56"/>
      <c r="E8" s="57"/>
      <c r="F8" s="58"/>
      <c r="G8" s="58"/>
    </row>
    <row r="9" s="51" customFormat="1" spans="1:7">
      <c r="A9" s="55"/>
      <c r="B9" s="27"/>
      <c r="C9" s="27"/>
      <c r="D9" s="56"/>
      <c r="E9" s="57"/>
      <c r="F9" s="58"/>
      <c r="G9" s="58"/>
    </row>
    <row r="10" s="51" customFormat="1" spans="1:7">
      <c r="A10" s="55"/>
      <c r="B10" s="27"/>
      <c r="C10" s="27"/>
      <c r="D10" s="56"/>
      <c r="E10" s="57"/>
      <c r="F10" s="58"/>
      <c r="G10" s="58"/>
    </row>
    <row r="11" s="51" customFormat="1" spans="1:7">
      <c r="A11" s="55"/>
      <c r="B11" s="27"/>
      <c r="C11" s="27"/>
      <c r="D11" s="56"/>
      <c r="E11" s="57"/>
      <c r="F11" s="58"/>
      <c r="G11" s="58"/>
    </row>
    <row r="12" s="51" customFormat="1" spans="1:7">
      <c r="A12" s="55"/>
      <c r="B12" s="27"/>
      <c r="C12" s="27"/>
      <c r="D12" s="56"/>
      <c r="E12" s="57"/>
      <c r="F12" s="58"/>
      <c r="G12" s="58"/>
    </row>
    <row r="13" s="51" customFormat="1" spans="1:7">
      <c r="A13" s="55"/>
      <c r="B13" s="27"/>
      <c r="C13" s="27"/>
      <c r="D13" s="56"/>
      <c r="E13" s="57"/>
      <c r="F13" s="58"/>
      <c r="G13" s="58"/>
    </row>
    <row r="14" s="51" customFormat="1" spans="1:7">
      <c r="A14" s="55"/>
      <c r="B14" s="27"/>
      <c r="C14" s="27"/>
      <c r="D14" s="56"/>
      <c r="E14" s="57"/>
      <c r="F14" s="58"/>
      <c r="G14" s="58"/>
    </row>
    <row r="15" s="51" customFormat="1" spans="1:7">
      <c r="A15" s="55"/>
      <c r="B15" s="27"/>
      <c r="C15" s="27"/>
      <c r="D15" s="56"/>
      <c r="E15" s="57"/>
      <c r="F15" s="58"/>
      <c r="G15" s="58"/>
    </row>
    <row r="16" s="51" customFormat="1" spans="1:7">
      <c r="A16" s="55"/>
      <c r="B16" s="27"/>
      <c r="C16" s="27"/>
      <c r="D16" s="56"/>
      <c r="E16" s="57"/>
      <c r="F16" s="58"/>
      <c r="G16" s="58"/>
    </row>
    <row r="17" s="51" customFormat="1" spans="1:7">
      <c r="A17" s="55"/>
      <c r="B17" s="27"/>
      <c r="C17" s="27"/>
      <c r="D17" s="56"/>
      <c r="E17" s="57"/>
      <c r="F17" s="58"/>
      <c r="G17" s="58"/>
    </row>
    <row r="18" s="51" customFormat="1" spans="1:7">
      <c r="A18" s="27"/>
      <c r="B18" s="58" t="s">
        <v>175</v>
      </c>
      <c r="C18" s="27"/>
      <c r="D18" s="27"/>
      <c r="E18" s="27"/>
      <c r="F18" s="27"/>
      <c r="G18" s="58"/>
    </row>
    <row r="19" spans="1:8">
      <c r="A19" s="59">
        <f>预收账款!A24</f>
        <v>0</v>
      </c>
      <c r="B19" s="59"/>
      <c r="C19" s="59"/>
      <c r="D19" s="59"/>
      <c r="E19" s="59"/>
      <c r="F19" s="59"/>
      <c r="G19" s="59"/>
      <c r="H19" s="51"/>
    </row>
    <row r="20" spans="1:8">
      <c r="A20" s="59" t="e">
        <f>预收账款!A25</f>
        <v>#REF!</v>
      </c>
      <c r="H20" s="51"/>
    </row>
    <row r="21" spans="8:8">
      <c r="H21" s="51"/>
    </row>
    <row r="22" spans="8:8">
      <c r="H22" s="51"/>
    </row>
    <row r="23" spans="8:8">
      <c r="H23" s="51"/>
    </row>
    <row r="24" spans="8:8">
      <c r="H24" s="51"/>
    </row>
    <row r="25" spans="8:8">
      <c r="H25" s="51"/>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5">
    <pageSetUpPr fitToPage="1"/>
  </sheetPr>
  <dimension ref="A1:I28"/>
  <sheetViews>
    <sheetView view="pageBreakPreview" zoomScaleNormal="100" workbookViewId="0">
      <selection activeCell="L45" sqref="L45"/>
    </sheetView>
  </sheetViews>
  <sheetFormatPr defaultColWidth="9" defaultRowHeight="15.75" customHeight="1"/>
  <cols>
    <col min="1" max="1" width="6.375" style="4" customWidth="1"/>
    <col min="2" max="2" width="28.5" style="4" customWidth="1"/>
    <col min="3" max="5" width="20.5" style="4" customWidth="1"/>
    <col min="6" max="6" width="26.125" style="4" customWidth="1"/>
    <col min="7" max="16384" width="9" style="4"/>
  </cols>
  <sheetData>
    <row r="1" s="1" customFormat="1" ht="30" customHeight="1" spans="1:6">
      <c r="A1" s="5" t="s">
        <v>688</v>
      </c>
      <c r="B1" s="5"/>
      <c r="C1" s="5"/>
      <c r="D1" s="5"/>
      <c r="E1" s="5"/>
      <c r="F1" s="5"/>
    </row>
    <row r="2" s="2" customFormat="1" ht="14.1" customHeight="1" spans="1:6">
      <c r="A2" s="3" t="e">
        <f>CONCATENATE(#REF!,#REF!,#REF!,#REF!,#REF!,#REF!,#REF!)</f>
        <v>#REF!</v>
      </c>
      <c r="B2" s="3"/>
      <c r="C2" s="3"/>
      <c r="D2" s="3"/>
      <c r="E2" s="3"/>
      <c r="F2" s="3"/>
    </row>
    <row r="3" s="2" customFormat="1" customHeight="1" spans="1:6">
      <c r="A3" s="2" t="e">
        <f>#REF!&amp;#REF!</f>
        <v>#REF!</v>
      </c>
      <c r="F3" s="6" t="s">
        <v>1</v>
      </c>
    </row>
    <row r="4" s="3" customFormat="1" customHeight="1" spans="1:6">
      <c r="A4" s="7" t="s">
        <v>3</v>
      </c>
      <c r="B4" s="7" t="s">
        <v>250</v>
      </c>
      <c r="C4" s="7" t="s">
        <v>162</v>
      </c>
      <c r="D4" s="7" t="s">
        <v>91</v>
      </c>
      <c r="E4" s="7" t="s">
        <v>92</v>
      </c>
      <c r="F4" s="7" t="s">
        <v>6</v>
      </c>
    </row>
    <row r="5" s="2" customFormat="1" customHeight="1" spans="1:6">
      <c r="A5" s="7">
        <v>1</v>
      </c>
      <c r="B5" s="8" t="s">
        <v>689</v>
      </c>
      <c r="C5" s="9"/>
      <c r="D5" s="10"/>
      <c r="E5" s="10"/>
      <c r="F5" s="11"/>
    </row>
    <row r="6" s="2" customFormat="1" customHeight="1" spans="1:6">
      <c r="A6" s="7">
        <v>2</v>
      </c>
      <c r="B6" s="8" t="s">
        <v>690</v>
      </c>
      <c r="C6" s="9"/>
      <c r="D6" s="10"/>
      <c r="E6" s="10"/>
      <c r="F6" s="11"/>
    </row>
    <row r="7" s="2" customFormat="1" customHeight="1" spans="1:6">
      <c r="A7" s="7">
        <v>3</v>
      </c>
      <c r="B7" s="8" t="s">
        <v>691</v>
      </c>
      <c r="C7" s="9"/>
      <c r="D7" s="10"/>
      <c r="E7" s="10"/>
      <c r="F7" s="11"/>
    </row>
    <row r="8" s="2" customFormat="1" customHeight="1" spans="1:6">
      <c r="A8" s="7">
        <v>4</v>
      </c>
      <c r="B8" s="8" t="s">
        <v>692</v>
      </c>
      <c r="C8" s="9"/>
      <c r="D8" s="10"/>
      <c r="E8" s="10"/>
      <c r="F8" s="11"/>
    </row>
    <row r="9" s="2" customFormat="1" customHeight="1" spans="1:6">
      <c r="A9" s="7">
        <v>5</v>
      </c>
      <c r="B9" s="8" t="s">
        <v>693</v>
      </c>
      <c r="C9" s="9"/>
      <c r="D9" s="10"/>
      <c r="E9" s="10"/>
      <c r="F9" s="11"/>
    </row>
    <row r="10" s="2" customFormat="1" customHeight="1" spans="1:6">
      <c r="A10" s="7">
        <v>6</v>
      </c>
      <c r="B10" s="8" t="s">
        <v>694</v>
      </c>
      <c r="C10" s="9"/>
      <c r="D10" s="10"/>
      <c r="E10" s="10"/>
      <c r="F10" s="11"/>
    </row>
    <row r="11" s="2" customFormat="1" customHeight="1" spans="1:6">
      <c r="A11" s="7">
        <v>7</v>
      </c>
      <c r="B11" s="8" t="s">
        <v>695</v>
      </c>
      <c r="C11" s="9"/>
      <c r="D11" s="10"/>
      <c r="E11" s="10"/>
      <c r="F11" s="11"/>
    </row>
    <row r="12" s="2" customFormat="1" customHeight="1" spans="1:6">
      <c r="A12" s="7">
        <v>8</v>
      </c>
      <c r="B12" s="8" t="s">
        <v>696</v>
      </c>
      <c r="C12" s="9"/>
      <c r="D12" s="10"/>
      <c r="E12" s="10"/>
      <c r="F12" s="11"/>
    </row>
    <row r="13" s="2" customFormat="1" customHeight="1" spans="1:6">
      <c r="A13" s="7">
        <v>9</v>
      </c>
      <c r="B13" s="8" t="s">
        <v>697</v>
      </c>
      <c r="C13" s="9"/>
      <c r="D13" s="10"/>
      <c r="E13" s="10"/>
      <c r="F13" s="11"/>
    </row>
    <row r="14" s="2" customFormat="1" customHeight="1" spans="1:6">
      <c r="A14" s="7">
        <v>10</v>
      </c>
      <c r="B14" s="8" t="s">
        <v>698</v>
      </c>
      <c r="C14" s="9"/>
      <c r="D14" s="10"/>
      <c r="E14" s="10"/>
      <c r="F14" s="11"/>
    </row>
    <row r="15" s="2" customFormat="1" customHeight="1" spans="1:6">
      <c r="A15" s="7">
        <v>11</v>
      </c>
      <c r="B15" s="8" t="s">
        <v>699</v>
      </c>
      <c r="C15" s="9"/>
      <c r="D15" s="10"/>
      <c r="E15" s="10"/>
      <c r="F15" s="11"/>
    </row>
    <row r="16" s="2" customFormat="1" customHeight="1" spans="1:6">
      <c r="A16" s="7">
        <v>12</v>
      </c>
      <c r="B16" s="8" t="s">
        <v>700</v>
      </c>
      <c r="C16" s="9"/>
      <c r="D16" s="10"/>
      <c r="E16" s="10"/>
      <c r="F16" s="11"/>
    </row>
    <row r="17" s="2" customFormat="1" customHeight="1" spans="1:9">
      <c r="A17" s="7">
        <v>13</v>
      </c>
      <c r="B17" s="8" t="s">
        <v>701</v>
      </c>
      <c r="C17" s="9"/>
      <c r="D17" s="10"/>
      <c r="E17" s="10"/>
      <c r="F17" s="11"/>
      <c r="I17" s="11"/>
    </row>
    <row r="18" s="2" customFormat="1" customHeight="1" spans="1:6">
      <c r="A18" s="7">
        <v>14</v>
      </c>
      <c r="B18" s="8" t="s">
        <v>702</v>
      </c>
      <c r="C18" s="9"/>
      <c r="D18" s="10"/>
      <c r="E18" s="10"/>
      <c r="F18" s="11"/>
    </row>
    <row r="19" s="2" customFormat="1" customHeight="1" spans="1:6">
      <c r="A19" s="7">
        <v>15</v>
      </c>
      <c r="B19" s="8" t="s">
        <v>703</v>
      </c>
      <c r="C19" s="9"/>
      <c r="D19" s="10"/>
      <c r="E19" s="10"/>
      <c r="F19" s="11"/>
    </row>
    <row r="20" s="2" customFormat="1" customHeight="1" spans="1:6">
      <c r="A20" s="7"/>
      <c r="B20" s="8"/>
      <c r="C20" s="9"/>
      <c r="D20" s="10"/>
      <c r="E20" s="10"/>
      <c r="F20" s="11"/>
    </row>
    <row r="21" s="2" customFormat="1" customHeight="1" spans="1:6">
      <c r="A21" s="7"/>
      <c r="B21" s="8"/>
      <c r="C21" s="9"/>
      <c r="D21" s="10"/>
      <c r="E21" s="12"/>
      <c r="F21" s="11"/>
    </row>
    <row r="22" s="2" customFormat="1" customHeight="1" spans="1:6">
      <c r="A22" s="7"/>
      <c r="B22" s="8"/>
      <c r="C22" s="9"/>
      <c r="D22" s="10"/>
      <c r="E22" s="10"/>
      <c r="F22" s="11"/>
    </row>
    <row r="23" s="2" customFormat="1" customHeight="1" spans="1:6">
      <c r="A23" s="7"/>
      <c r="B23" s="8"/>
      <c r="C23" s="9"/>
      <c r="D23" s="10"/>
      <c r="E23" s="10"/>
      <c r="F23" s="11"/>
    </row>
    <row r="24" s="2" customFormat="1" customHeight="1" spans="1:6">
      <c r="A24" s="7"/>
      <c r="B24" s="8"/>
      <c r="C24" s="9"/>
      <c r="D24" s="10"/>
      <c r="E24" s="10"/>
      <c r="F24" s="11"/>
    </row>
    <row r="25" s="2" customFormat="1" customHeight="1" spans="1:6">
      <c r="A25" s="7"/>
      <c r="B25" s="8"/>
      <c r="C25" s="9"/>
      <c r="D25" s="10"/>
      <c r="E25" s="10"/>
      <c r="F25" s="11"/>
    </row>
    <row r="26" s="2" customFormat="1" customHeight="1" spans="1:6">
      <c r="A26" s="13" t="s">
        <v>704</v>
      </c>
      <c r="B26" s="14"/>
      <c r="C26" s="9"/>
      <c r="D26" s="10">
        <f>SUM(D5:D25)</f>
        <v>0</v>
      </c>
      <c r="E26" s="10">
        <f>SUM(E5:E25)</f>
        <v>0</v>
      </c>
      <c r="F26" s="11"/>
    </row>
    <row r="27" s="2" customFormat="1" customHeight="1" spans="1:1">
      <c r="A27" s="15">
        <f>预收账款!A24</f>
        <v>0</v>
      </c>
    </row>
    <row r="28" s="2" customFormat="1" customHeight="1" spans="1:1">
      <c r="A28" s="15" t="e">
        <f>CONCATENATE(#REF!,#REF!,#REF!,#REF!,#REF!,#REF!,#REF!)</f>
        <v>#REF!</v>
      </c>
    </row>
  </sheetData>
  <mergeCells count="3">
    <mergeCell ref="A1:F1"/>
    <mergeCell ref="A2:F2"/>
    <mergeCell ref="A26:B26"/>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7">
    <pageSetUpPr fitToPage="1"/>
  </sheetPr>
  <dimension ref="A1:I25"/>
  <sheetViews>
    <sheetView view="pageBreakPreview" zoomScaleNormal="100" workbookViewId="0">
      <selection activeCell="L45" sqref="L45"/>
    </sheetView>
  </sheetViews>
  <sheetFormatPr defaultColWidth="9" defaultRowHeight="15.75" customHeight="1"/>
  <cols>
    <col min="1" max="1" width="7" style="4" customWidth="1"/>
    <col min="2" max="2" width="23.125" style="4" customWidth="1"/>
    <col min="3" max="4" width="14.625" style="4" customWidth="1"/>
    <col min="5" max="6" width="16.875" style="4" customWidth="1"/>
    <col min="7" max="7" width="36.125" style="4" customWidth="1"/>
    <col min="8" max="16384" width="9" style="4"/>
  </cols>
  <sheetData>
    <row r="1" s="1" customFormat="1" ht="24.95" customHeight="1" spans="1:7">
      <c r="A1" s="5" t="s">
        <v>705</v>
      </c>
      <c r="B1" s="5"/>
      <c r="C1" s="5"/>
      <c r="D1" s="5"/>
      <c r="E1" s="5"/>
      <c r="F1" s="5"/>
      <c r="G1" s="5"/>
    </row>
    <row r="2" s="2" customFormat="1" ht="20.1" customHeight="1" spans="1:7">
      <c r="A2" s="3" t="e">
        <f>CONCATENATE(#REF!,#REF!,#REF!,#REF!,#REF!,#REF!,#REF!)</f>
        <v>#REF!</v>
      </c>
      <c r="B2" s="3"/>
      <c r="C2" s="3"/>
      <c r="D2" s="3"/>
      <c r="E2" s="3"/>
      <c r="F2" s="3"/>
      <c r="G2" s="3"/>
    </row>
    <row r="3" s="2" customFormat="1" ht="20.1" customHeight="1" spans="1:7">
      <c r="A3" s="2" t="e">
        <f>#REF!&amp;#REF!</f>
        <v>#REF!</v>
      </c>
      <c r="G3" s="6" t="s">
        <v>1</v>
      </c>
    </row>
    <row r="4" s="3" customFormat="1" ht="24.95" customHeight="1" spans="1:7">
      <c r="A4" s="7" t="s">
        <v>3</v>
      </c>
      <c r="B4" s="7" t="s">
        <v>706</v>
      </c>
      <c r="C4" s="7" t="s">
        <v>162</v>
      </c>
      <c r="D4" s="7" t="s">
        <v>707</v>
      </c>
      <c r="E4" s="7" t="s">
        <v>91</v>
      </c>
      <c r="F4" s="7" t="s">
        <v>92</v>
      </c>
      <c r="G4" s="7" t="s">
        <v>6</v>
      </c>
    </row>
    <row r="5" s="2" customFormat="1" ht="20.1" customHeight="1" spans="1:7">
      <c r="A5" s="7"/>
      <c r="B5" s="8"/>
      <c r="C5" s="9"/>
      <c r="D5" s="7"/>
      <c r="E5" s="10"/>
      <c r="F5" s="10"/>
      <c r="G5" s="11"/>
    </row>
    <row r="6" s="2" customFormat="1" ht="20.1" customHeight="1" spans="1:7">
      <c r="A6" s="7"/>
      <c r="B6" s="8"/>
      <c r="C6" s="9"/>
      <c r="D6" s="7"/>
      <c r="E6" s="10"/>
      <c r="F6" s="10"/>
      <c r="G6" s="11"/>
    </row>
    <row r="7" s="2" customFormat="1" ht="20.1" customHeight="1" spans="1:7">
      <c r="A7" s="7"/>
      <c r="B7" s="8"/>
      <c r="C7" s="9"/>
      <c r="D7" s="7"/>
      <c r="E7" s="10"/>
      <c r="F7" s="10"/>
      <c r="G7" s="11"/>
    </row>
    <row r="8" s="2" customFormat="1" ht="20.1" customHeight="1" spans="1:7">
      <c r="A8" s="7"/>
      <c r="B8" s="8"/>
      <c r="C8" s="9"/>
      <c r="D8" s="7"/>
      <c r="E8" s="10"/>
      <c r="F8" s="10"/>
      <c r="G8" s="11"/>
    </row>
    <row r="9" s="2" customFormat="1" ht="20.1" customHeight="1" spans="1:7">
      <c r="A9" s="7"/>
      <c r="B9" s="8"/>
      <c r="C9" s="9"/>
      <c r="D9" s="7"/>
      <c r="E9" s="10"/>
      <c r="F9" s="10"/>
      <c r="G9" s="11"/>
    </row>
    <row r="10" s="2" customFormat="1" ht="20.1" customHeight="1" spans="1:7">
      <c r="A10" s="7"/>
      <c r="B10" s="8"/>
      <c r="C10" s="9"/>
      <c r="D10" s="7"/>
      <c r="E10" s="10"/>
      <c r="F10" s="10"/>
      <c r="G10" s="11"/>
    </row>
    <row r="11" s="2" customFormat="1" ht="20.1" customHeight="1" spans="1:7">
      <c r="A11" s="7"/>
      <c r="B11" s="8"/>
      <c r="C11" s="9"/>
      <c r="D11" s="7"/>
      <c r="E11" s="10"/>
      <c r="F11" s="10"/>
      <c r="G11" s="11"/>
    </row>
    <row r="12" s="2" customFormat="1" ht="20.1" customHeight="1" spans="1:7">
      <c r="A12" s="7"/>
      <c r="B12" s="8"/>
      <c r="C12" s="9"/>
      <c r="D12" s="7"/>
      <c r="E12" s="10"/>
      <c r="F12" s="10"/>
      <c r="G12" s="11"/>
    </row>
    <row r="13" s="2" customFormat="1" ht="20.1" customHeight="1" spans="1:7">
      <c r="A13" s="7"/>
      <c r="B13" s="8"/>
      <c r="C13" s="9"/>
      <c r="D13" s="7"/>
      <c r="E13" s="10"/>
      <c r="F13" s="10"/>
      <c r="G13" s="11"/>
    </row>
    <row r="14" s="2" customFormat="1" ht="20.1" customHeight="1" spans="1:7">
      <c r="A14" s="7"/>
      <c r="B14" s="8"/>
      <c r="C14" s="9"/>
      <c r="D14" s="7"/>
      <c r="E14" s="10"/>
      <c r="F14" s="10"/>
      <c r="G14" s="11"/>
    </row>
    <row r="15" s="2" customFormat="1" ht="20.1" customHeight="1" spans="1:7">
      <c r="A15" s="7"/>
      <c r="B15" s="8"/>
      <c r="C15" s="9"/>
      <c r="D15" s="7"/>
      <c r="E15" s="10"/>
      <c r="F15" s="10"/>
      <c r="G15" s="11"/>
    </row>
    <row r="16" s="2" customFormat="1" ht="20.1" customHeight="1" spans="1:7">
      <c r="A16" s="7"/>
      <c r="B16" s="8"/>
      <c r="C16" s="9"/>
      <c r="D16" s="7"/>
      <c r="E16" s="10"/>
      <c r="F16" s="10"/>
      <c r="G16" s="11"/>
    </row>
    <row r="17" s="2" customFormat="1" ht="20.1" customHeight="1" spans="1:9">
      <c r="A17" s="7"/>
      <c r="B17" s="8"/>
      <c r="C17" s="9"/>
      <c r="D17" s="7"/>
      <c r="E17" s="10"/>
      <c r="F17" s="10"/>
      <c r="G17" s="11"/>
      <c r="I17" s="11"/>
    </row>
    <row r="18" s="2" customFormat="1" ht="20.1" customHeight="1" spans="1:7">
      <c r="A18" s="7"/>
      <c r="B18" s="8"/>
      <c r="C18" s="9"/>
      <c r="D18" s="7"/>
      <c r="E18" s="10"/>
      <c r="F18" s="10"/>
      <c r="G18" s="11"/>
    </row>
    <row r="19" s="2" customFormat="1" ht="20.1" customHeight="1" spans="1:7">
      <c r="A19" s="7"/>
      <c r="B19" s="8"/>
      <c r="C19" s="9"/>
      <c r="D19" s="7"/>
      <c r="E19" s="10"/>
      <c r="F19" s="10"/>
      <c r="G19" s="11"/>
    </row>
    <row r="20" s="2" customFormat="1" ht="20.1" customHeight="1" spans="1:7">
      <c r="A20" s="7"/>
      <c r="B20" s="8"/>
      <c r="C20" s="9"/>
      <c r="D20" s="7"/>
      <c r="E20" s="10"/>
      <c r="F20" s="10"/>
      <c r="G20" s="11"/>
    </row>
    <row r="21" s="2" customFormat="1" ht="20.1" customHeight="1" spans="1:7">
      <c r="A21" s="7"/>
      <c r="B21" s="8"/>
      <c r="C21" s="9"/>
      <c r="D21" s="7"/>
      <c r="E21" s="12"/>
      <c r="F21" s="10"/>
      <c r="G21" s="11"/>
    </row>
    <row r="22" s="2" customFormat="1" ht="20.1" customHeight="1" spans="1:7">
      <c r="A22" s="7"/>
      <c r="B22" s="8"/>
      <c r="C22" s="9"/>
      <c r="D22" s="7"/>
      <c r="E22" s="10"/>
      <c r="F22" s="10"/>
      <c r="G22" s="11"/>
    </row>
    <row r="23" s="2" customFormat="1" ht="20.1" customHeight="1" spans="1:7">
      <c r="A23" s="13" t="s">
        <v>708</v>
      </c>
      <c r="B23" s="14"/>
      <c r="C23" s="9"/>
      <c r="D23" s="7"/>
      <c r="E23" s="10">
        <f>SUM(E5:E22)</f>
        <v>0</v>
      </c>
      <c r="F23" s="10">
        <f>SUM(F5:F22)</f>
        <v>0</v>
      </c>
      <c r="G23" s="11"/>
    </row>
    <row r="24" s="2" customFormat="1" customHeight="1" spans="1:1">
      <c r="A24" s="15">
        <f>职工薪酬!A27</f>
        <v>0</v>
      </c>
    </row>
    <row r="25" s="2" customFormat="1" customHeight="1" spans="1:1">
      <c r="A25" s="15" t="e">
        <f>CONCATENATE(#REF!,#REF!,#REF!,#REF!,#REF!,#REF!,#REF!)</f>
        <v>#REF!</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scale="96"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4">
    <pageSetUpPr fitToPage="1"/>
  </sheetPr>
  <dimension ref="A1:I25"/>
  <sheetViews>
    <sheetView view="pageBreakPreview" zoomScaleNormal="100" workbookViewId="0">
      <selection activeCell="L45" sqref="L45"/>
    </sheetView>
  </sheetViews>
  <sheetFormatPr defaultColWidth="9" defaultRowHeight="15.75" customHeight="1"/>
  <cols>
    <col min="1" max="1" width="4.125" style="4" customWidth="1"/>
    <col min="2" max="2" width="23" style="4" customWidth="1"/>
    <col min="3" max="4" width="18.5" style="4" customWidth="1"/>
    <col min="5" max="6" width="16.5" style="4" customWidth="1"/>
    <col min="7" max="7" width="25.625" style="4" customWidth="1"/>
    <col min="8" max="16384" width="9" style="4"/>
  </cols>
  <sheetData>
    <row r="1" s="1" customFormat="1" ht="24.95" customHeight="1" spans="1:7">
      <c r="A1" s="5" t="s">
        <v>709</v>
      </c>
      <c r="B1" s="5"/>
      <c r="C1" s="5"/>
      <c r="D1" s="5"/>
      <c r="E1" s="5"/>
      <c r="F1" s="5"/>
      <c r="G1" s="5"/>
    </row>
    <row r="2" s="2" customFormat="1" ht="20.1" customHeight="1" spans="1:7">
      <c r="A2" s="3" t="e">
        <f>CONCATENATE(#REF!,#REF!,#REF!,#REF!,#REF!,#REF!,#REF!)</f>
        <v>#REF!</v>
      </c>
      <c r="B2" s="3"/>
      <c r="C2" s="3"/>
      <c r="D2" s="3"/>
      <c r="E2" s="3"/>
      <c r="F2" s="3"/>
      <c r="G2" s="3"/>
    </row>
    <row r="3" s="2" customFormat="1" ht="20.1" customHeight="1" spans="1:7">
      <c r="A3" s="2" t="e">
        <f>#REF!&amp;#REF!</f>
        <v>#REF!</v>
      </c>
      <c r="G3" s="6" t="s">
        <v>1</v>
      </c>
    </row>
    <row r="4" s="3" customFormat="1" ht="24.95" customHeight="1" spans="1:7">
      <c r="A4" s="7" t="s">
        <v>3</v>
      </c>
      <c r="B4" s="7" t="s">
        <v>155</v>
      </c>
      <c r="C4" s="7" t="s">
        <v>162</v>
      </c>
      <c r="D4" s="7" t="s">
        <v>161</v>
      </c>
      <c r="E4" s="7" t="s">
        <v>91</v>
      </c>
      <c r="F4" s="7" t="s">
        <v>92</v>
      </c>
      <c r="G4" s="7" t="s">
        <v>6</v>
      </c>
    </row>
    <row r="5" s="2" customFormat="1" ht="20.1" customHeight="1" spans="1:7">
      <c r="A5" s="7"/>
      <c r="B5" s="8"/>
      <c r="C5" s="9"/>
      <c r="D5" s="7"/>
      <c r="E5" s="10"/>
      <c r="F5" s="10"/>
      <c r="G5" s="11"/>
    </row>
    <row r="6" s="2" customFormat="1" ht="20.1" customHeight="1" spans="1:7">
      <c r="A6" s="7"/>
      <c r="B6" s="8"/>
      <c r="C6" s="9"/>
      <c r="D6" s="7"/>
      <c r="E6" s="10"/>
      <c r="F6" s="10"/>
      <c r="G6" s="11"/>
    </row>
    <row r="7" s="2" customFormat="1" ht="20.1" customHeight="1" spans="1:7">
      <c r="A7" s="7"/>
      <c r="B7" s="8"/>
      <c r="C7" s="9"/>
      <c r="D7" s="7"/>
      <c r="E7" s="10"/>
      <c r="F7" s="10"/>
      <c r="G7" s="11"/>
    </row>
    <row r="8" s="2" customFormat="1" ht="20.1" customHeight="1" spans="1:7">
      <c r="A8" s="7"/>
      <c r="B8" s="8"/>
      <c r="C8" s="9"/>
      <c r="D8" s="7"/>
      <c r="E8" s="10"/>
      <c r="F8" s="10"/>
      <c r="G8" s="11"/>
    </row>
    <row r="9" s="2" customFormat="1" ht="20.1" customHeight="1" spans="1:7">
      <c r="A9" s="7"/>
      <c r="B9" s="8"/>
      <c r="C9" s="9"/>
      <c r="D9" s="7"/>
      <c r="E9" s="10"/>
      <c r="F9" s="10"/>
      <c r="G9" s="11"/>
    </row>
    <row r="10" s="2" customFormat="1" ht="20.1" customHeight="1" spans="1:7">
      <c r="A10" s="7"/>
      <c r="B10" s="8"/>
      <c r="C10" s="9"/>
      <c r="D10" s="7"/>
      <c r="E10" s="10"/>
      <c r="F10" s="10"/>
      <c r="G10" s="11"/>
    </row>
    <row r="11" s="2" customFormat="1" ht="20.1" customHeight="1" spans="1:7">
      <c r="A11" s="7"/>
      <c r="B11" s="8"/>
      <c r="C11" s="9"/>
      <c r="D11" s="7"/>
      <c r="E11" s="10"/>
      <c r="F11" s="10"/>
      <c r="G11" s="11"/>
    </row>
    <row r="12" s="2" customFormat="1" ht="20.1" customHeight="1" spans="1:7">
      <c r="A12" s="7"/>
      <c r="B12" s="8"/>
      <c r="C12" s="9"/>
      <c r="D12" s="7"/>
      <c r="E12" s="10"/>
      <c r="F12" s="10"/>
      <c r="G12" s="11"/>
    </row>
    <row r="13" s="2" customFormat="1" ht="20.1" customHeight="1" spans="1:7">
      <c r="A13" s="7"/>
      <c r="B13" s="8"/>
      <c r="C13" s="9"/>
      <c r="D13" s="7"/>
      <c r="E13" s="10"/>
      <c r="F13" s="10"/>
      <c r="G13" s="11"/>
    </row>
    <row r="14" s="2" customFormat="1" ht="20.1" customHeight="1" spans="1:7">
      <c r="A14" s="7"/>
      <c r="B14" s="8"/>
      <c r="C14" s="9"/>
      <c r="D14" s="7"/>
      <c r="E14" s="10"/>
      <c r="F14" s="10"/>
      <c r="G14" s="11"/>
    </row>
    <row r="15" s="2" customFormat="1" ht="20.1" customHeight="1" spans="1:7">
      <c r="A15" s="7"/>
      <c r="B15" s="8"/>
      <c r="C15" s="9"/>
      <c r="D15" s="7"/>
      <c r="E15" s="10"/>
      <c r="F15" s="10"/>
      <c r="G15" s="11"/>
    </row>
    <row r="16" s="2" customFormat="1" ht="20.1" customHeight="1" spans="1:7">
      <c r="A16" s="7"/>
      <c r="B16" s="8"/>
      <c r="C16" s="9"/>
      <c r="D16" s="7"/>
      <c r="E16" s="10"/>
      <c r="F16" s="10"/>
      <c r="G16" s="11"/>
    </row>
    <row r="17" s="2" customFormat="1" ht="20.1" customHeight="1" spans="1:9">
      <c r="A17" s="7"/>
      <c r="B17" s="8"/>
      <c r="C17" s="9"/>
      <c r="D17" s="7"/>
      <c r="E17" s="10"/>
      <c r="F17" s="10"/>
      <c r="G17" s="11"/>
      <c r="I17" s="11"/>
    </row>
    <row r="18" s="2" customFormat="1" ht="20.1" customHeight="1" spans="1:7">
      <c r="A18" s="7"/>
      <c r="B18" s="8"/>
      <c r="C18" s="9"/>
      <c r="D18" s="7"/>
      <c r="E18" s="10"/>
      <c r="F18" s="10"/>
      <c r="G18" s="11"/>
    </row>
    <row r="19" s="2" customFormat="1" ht="20.1" customHeight="1" spans="1:7">
      <c r="A19" s="7"/>
      <c r="B19" s="8"/>
      <c r="C19" s="9"/>
      <c r="D19" s="7"/>
      <c r="E19" s="10"/>
      <c r="F19" s="10"/>
      <c r="G19" s="11"/>
    </row>
    <row r="20" s="2" customFormat="1" ht="20.1" customHeight="1" spans="1:7">
      <c r="A20" s="7"/>
      <c r="B20" s="8"/>
      <c r="C20" s="9"/>
      <c r="D20" s="7"/>
      <c r="E20" s="10"/>
      <c r="F20" s="10"/>
      <c r="G20" s="11"/>
    </row>
    <row r="21" s="2" customFormat="1" ht="20.1" customHeight="1" spans="1:7">
      <c r="A21" s="7"/>
      <c r="B21" s="8"/>
      <c r="C21" s="9"/>
      <c r="D21" s="7"/>
      <c r="E21" s="12"/>
      <c r="F21" s="10"/>
      <c r="G21" s="11"/>
    </row>
    <row r="22" s="2" customFormat="1" ht="20.1" customHeight="1" spans="1:7">
      <c r="A22" s="7"/>
      <c r="B22" s="8"/>
      <c r="C22" s="9"/>
      <c r="D22" s="7"/>
      <c r="E22" s="10"/>
      <c r="F22" s="10"/>
      <c r="G22" s="11"/>
    </row>
    <row r="23" s="2" customFormat="1" ht="20.1" customHeight="1" spans="1:7">
      <c r="A23" s="13" t="s">
        <v>681</v>
      </c>
      <c r="B23" s="14"/>
      <c r="C23" s="9"/>
      <c r="D23" s="7"/>
      <c r="E23" s="10">
        <f>SUM(E5:E22)</f>
        <v>0</v>
      </c>
      <c r="F23" s="10">
        <f>SUM(F5:F22)</f>
        <v>0</v>
      </c>
      <c r="G23" s="11"/>
    </row>
    <row r="24" s="2" customFormat="1" customHeight="1" spans="1:1">
      <c r="A24" s="15">
        <f>应交税费!A24</f>
        <v>0</v>
      </c>
    </row>
    <row r="25" s="2" customFormat="1" customHeight="1" spans="1:1">
      <c r="A25" s="15" t="e">
        <f>CONCATENATE(#REF!,#REF!,#REF!,#REF!,#REF!,#REF!,#REF!)</f>
        <v>#REF!</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view="pageBreakPreview" zoomScaleNormal="85" workbookViewId="0">
      <selection activeCell="L45" sqref="L45"/>
    </sheetView>
  </sheetViews>
  <sheetFormatPr defaultColWidth="8.875" defaultRowHeight="13" outlineLevelCol="6"/>
  <cols>
    <col min="1" max="1" width="4" style="19" customWidth="1"/>
    <col min="2" max="2" width="31.5" style="19" customWidth="1"/>
    <col min="3" max="3" width="12.5" style="19" customWidth="1"/>
    <col min="4" max="4" width="11.5" style="19" customWidth="1"/>
    <col min="5" max="6" width="15.5" style="19" customWidth="1"/>
    <col min="7" max="7" width="20.5" style="19" customWidth="1"/>
    <col min="8" max="8" width="8.875" style="19"/>
    <col min="9" max="9" width="30" style="19" customWidth="1"/>
    <col min="10" max="16384" width="8.875" style="19"/>
  </cols>
  <sheetData>
    <row r="1" ht="25.5" customHeight="1" spans="1:7">
      <c r="A1" s="52" t="s">
        <v>710</v>
      </c>
      <c r="B1" s="52"/>
      <c r="C1" s="52"/>
      <c r="D1" s="52"/>
      <c r="E1" s="52"/>
      <c r="F1" s="52"/>
      <c r="G1" s="52"/>
    </row>
    <row r="2" ht="18.75" customHeight="1" spans="1:7">
      <c r="A2" s="50" t="e">
        <f>其他应付款!A2</f>
        <v>#REF!</v>
      </c>
      <c r="B2" s="50"/>
      <c r="C2" s="50"/>
      <c r="D2" s="50"/>
      <c r="E2" s="50"/>
      <c r="F2" s="50"/>
      <c r="G2" s="50"/>
    </row>
    <row r="3" spans="1:7">
      <c r="A3" s="19" t="e">
        <f>其他应付款!A3</f>
        <v>#REF!</v>
      </c>
      <c r="G3" s="53" t="s">
        <v>231</v>
      </c>
    </row>
    <row r="4" s="50" customFormat="1" ht="14.25" customHeight="1" spans="1:7">
      <c r="A4" s="23" t="s">
        <v>3</v>
      </c>
      <c r="B4" s="23" t="s">
        <v>155</v>
      </c>
      <c r="C4" s="23" t="s">
        <v>162</v>
      </c>
      <c r="D4" s="23" t="s">
        <v>161</v>
      </c>
      <c r="E4" s="23" t="s">
        <v>91</v>
      </c>
      <c r="F4" s="23" t="s">
        <v>92</v>
      </c>
      <c r="G4" s="54" t="s">
        <v>6</v>
      </c>
    </row>
    <row r="5" s="51" customFormat="1" spans="1:7">
      <c r="A5" s="55"/>
      <c r="B5" s="27"/>
      <c r="C5" s="27"/>
      <c r="D5" s="56"/>
      <c r="E5" s="57"/>
      <c r="F5" s="58"/>
      <c r="G5" s="58"/>
    </row>
    <row r="6" s="51" customFormat="1" spans="1:7">
      <c r="A6" s="55"/>
      <c r="B6" s="27"/>
      <c r="C6" s="27"/>
      <c r="D6" s="56"/>
      <c r="E6" s="57"/>
      <c r="F6" s="58"/>
      <c r="G6" s="58"/>
    </row>
    <row r="7" s="51" customFormat="1" spans="1:7">
      <c r="A7" s="55"/>
      <c r="B7" s="27"/>
      <c r="C7" s="27"/>
      <c r="D7" s="56"/>
      <c r="E7" s="57"/>
      <c r="F7" s="58"/>
      <c r="G7" s="58"/>
    </row>
    <row r="8" s="51" customFormat="1" spans="1:7">
      <c r="A8" s="55"/>
      <c r="B8" s="27"/>
      <c r="C8" s="27"/>
      <c r="D8" s="56"/>
      <c r="E8" s="57"/>
      <c r="F8" s="58"/>
      <c r="G8" s="58"/>
    </row>
    <row r="9" s="51" customFormat="1" spans="1:7">
      <c r="A9" s="55"/>
      <c r="B9" s="27"/>
      <c r="C9" s="27"/>
      <c r="D9" s="56"/>
      <c r="E9" s="57"/>
      <c r="F9" s="58"/>
      <c r="G9" s="58"/>
    </row>
    <row r="10" s="51" customFormat="1" spans="1:7">
      <c r="A10" s="55"/>
      <c r="B10" s="27"/>
      <c r="C10" s="27"/>
      <c r="D10" s="56"/>
      <c r="E10" s="57"/>
      <c r="F10" s="58"/>
      <c r="G10" s="58"/>
    </row>
    <row r="11" s="51" customFormat="1" spans="1:7">
      <c r="A11" s="55"/>
      <c r="B11" s="27"/>
      <c r="C11" s="27"/>
      <c r="D11" s="56"/>
      <c r="E11" s="57"/>
      <c r="F11" s="58"/>
      <c r="G11" s="58"/>
    </row>
    <row r="12" s="51" customFormat="1" spans="1:7">
      <c r="A12" s="55"/>
      <c r="B12" s="27"/>
      <c r="C12" s="27"/>
      <c r="D12" s="56"/>
      <c r="E12" s="57"/>
      <c r="F12" s="58"/>
      <c r="G12" s="58"/>
    </row>
    <row r="13" s="51" customFormat="1" spans="1:7">
      <c r="A13" s="55"/>
      <c r="B13" s="27"/>
      <c r="C13" s="27"/>
      <c r="D13" s="56"/>
      <c r="E13" s="57"/>
      <c r="F13" s="58"/>
      <c r="G13" s="58"/>
    </row>
    <row r="14" s="51" customFormat="1" spans="1:7">
      <c r="A14" s="55"/>
      <c r="B14" s="27"/>
      <c r="C14" s="27"/>
      <c r="D14" s="56"/>
      <c r="E14" s="57"/>
      <c r="F14" s="58"/>
      <c r="G14" s="58"/>
    </row>
    <row r="15" s="51" customFormat="1" spans="1:7">
      <c r="A15" s="55"/>
      <c r="B15" s="27"/>
      <c r="C15" s="27"/>
      <c r="D15" s="56"/>
      <c r="E15" s="57"/>
      <c r="F15" s="58"/>
      <c r="G15" s="58"/>
    </row>
    <row r="16" s="51" customFormat="1" spans="1:7">
      <c r="A16" s="55"/>
      <c r="B16" s="27"/>
      <c r="C16" s="27"/>
      <c r="D16" s="56"/>
      <c r="E16" s="57"/>
      <c r="F16" s="58"/>
      <c r="G16" s="58"/>
    </row>
    <row r="17" s="51" customFormat="1" spans="1:7">
      <c r="A17" s="55"/>
      <c r="B17" s="27"/>
      <c r="C17" s="27"/>
      <c r="D17" s="56"/>
      <c r="E17" s="57"/>
      <c r="F17" s="58"/>
      <c r="G17" s="58"/>
    </row>
    <row r="18" s="51" customFormat="1" spans="1:7">
      <c r="A18" s="27"/>
      <c r="B18" s="58" t="s">
        <v>175</v>
      </c>
      <c r="C18" s="27"/>
      <c r="D18" s="27"/>
      <c r="E18" s="27"/>
      <c r="F18" s="27"/>
      <c r="G18" s="58"/>
    </row>
    <row r="19" spans="1:1">
      <c r="A19" s="19">
        <f>其他应付款!A24</f>
        <v>0</v>
      </c>
    </row>
    <row r="20" spans="1:1">
      <c r="A20" s="19" t="e">
        <f>其他应付款!A25</f>
        <v>#REF!</v>
      </c>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1">
    <pageSetUpPr fitToPage="1"/>
  </sheetPr>
  <dimension ref="A1:I25"/>
  <sheetViews>
    <sheetView view="pageBreakPreview" zoomScaleNormal="100" workbookViewId="0">
      <selection activeCell="L45" sqref="L45"/>
    </sheetView>
  </sheetViews>
  <sheetFormatPr defaultColWidth="9" defaultRowHeight="15.75" customHeight="1"/>
  <cols>
    <col min="1" max="1" width="7" style="4" customWidth="1"/>
    <col min="2" max="2" width="19.5" style="4" customWidth="1"/>
    <col min="3" max="4" width="12.5" style="4" customWidth="1"/>
    <col min="5" max="5" width="11.125" style="4" customWidth="1"/>
    <col min="6" max="7" width="15.125" style="4" customWidth="1"/>
    <col min="8" max="8" width="26.625" style="4" customWidth="1"/>
    <col min="9" max="16384" width="9" style="4"/>
  </cols>
  <sheetData>
    <row r="1" s="1" customFormat="1" ht="24.95" customHeight="1" spans="1:8">
      <c r="A1" s="5" t="s">
        <v>711</v>
      </c>
      <c r="B1" s="5"/>
      <c r="C1" s="5"/>
      <c r="D1" s="5"/>
      <c r="E1" s="5"/>
      <c r="F1" s="5"/>
      <c r="G1" s="5"/>
      <c r="H1" s="5"/>
    </row>
    <row r="2" s="2" customFormat="1" ht="20.1" customHeight="1" spans="1:8">
      <c r="A2" s="3" t="e">
        <f>CONCATENATE(#REF!,#REF!,#REF!,#REF!,#REF!,#REF!,#REF!)</f>
        <v>#REF!</v>
      </c>
      <c r="B2" s="3"/>
      <c r="C2" s="3"/>
      <c r="D2" s="3"/>
      <c r="E2" s="3"/>
      <c r="F2" s="3"/>
      <c r="G2" s="3"/>
      <c r="H2" s="3"/>
    </row>
    <row r="3" s="2" customFormat="1" ht="20.1" customHeight="1" spans="1:8">
      <c r="A3" s="2" t="e">
        <f>#REF!&amp;#REF!</f>
        <v>#REF!</v>
      </c>
      <c r="H3" s="6" t="s">
        <v>1</v>
      </c>
    </row>
    <row r="4" s="3" customFormat="1" ht="24.95" customHeight="1" spans="1:8">
      <c r="A4" s="7" t="s">
        <v>3</v>
      </c>
      <c r="B4" s="7" t="s">
        <v>712</v>
      </c>
      <c r="C4" s="7" t="s">
        <v>162</v>
      </c>
      <c r="D4" s="7" t="s">
        <v>675</v>
      </c>
      <c r="E4" s="7" t="s">
        <v>713</v>
      </c>
      <c r="F4" s="7" t="s">
        <v>91</v>
      </c>
      <c r="G4" s="7" t="s">
        <v>92</v>
      </c>
      <c r="H4" s="7" t="s">
        <v>6</v>
      </c>
    </row>
    <row r="5" s="2" customFormat="1" ht="20.1" customHeight="1" spans="1:8">
      <c r="A5" s="7"/>
      <c r="B5" s="8"/>
      <c r="C5" s="9"/>
      <c r="D5" s="9"/>
      <c r="E5" s="7"/>
      <c r="F5" s="10"/>
      <c r="G5" s="10"/>
      <c r="H5" s="11"/>
    </row>
    <row r="6" s="2" customFormat="1" ht="20.1" customHeight="1" spans="1:8">
      <c r="A6" s="7"/>
      <c r="B6" s="8"/>
      <c r="C6" s="9"/>
      <c r="D6" s="9"/>
      <c r="E6" s="7"/>
      <c r="F6" s="10"/>
      <c r="G6" s="10"/>
      <c r="H6" s="11"/>
    </row>
    <row r="7" s="2" customFormat="1" ht="20.1" customHeight="1" spans="1:8">
      <c r="A7" s="7"/>
      <c r="B7" s="8"/>
      <c r="C7" s="9"/>
      <c r="D7" s="9"/>
      <c r="E7" s="7"/>
      <c r="F7" s="10"/>
      <c r="G7" s="10"/>
      <c r="H7" s="11"/>
    </row>
    <row r="8" s="2" customFormat="1" ht="20.1" customHeight="1" spans="1:8">
      <c r="A8" s="7"/>
      <c r="B8" s="8"/>
      <c r="C8" s="9"/>
      <c r="D8" s="9"/>
      <c r="E8" s="7"/>
      <c r="F8" s="10"/>
      <c r="G8" s="10"/>
      <c r="H8" s="11"/>
    </row>
    <row r="9" s="2" customFormat="1" ht="20.1" customHeight="1" spans="1:8">
      <c r="A9" s="7"/>
      <c r="B9" s="8"/>
      <c r="C9" s="9"/>
      <c r="D9" s="9"/>
      <c r="E9" s="7"/>
      <c r="F9" s="10"/>
      <c r="G9" s="10"/>
      <c r="H9" s="11"/>
    </row>
    <row r="10" s="2" customFormat="1" ht="20.1" customHeight="1" spans="1:8">
      <c r="A10" s="7"/>
      <c r="B10" s="8"/>
      <c r="C10" s="9"/>
      <c r="D10" s="9"/>
      <c r="E10" s="7"/>
      <c r="F10" s="10"/>
      <c r="G10" s="10"/>
      <c r="H10" s="11"/>
    </row>
    <row r="11" s="2" customFormat="1" ht="20.1" customHeight="1" spans="1:8">
      <c r="A11" s="7"/>
      <c r="B11" s="8"/>
      <c r="C11" s="9"/>
      <c r="D11" s="9"/>
      <c r="E11" s="7"/>
      <c r="F11" s="10"/>
      <c r="G11" s="10"/>
      <c r="H11" s="11"/>
    </row>
    <row r="12" s="2" customFormat="1" ht="20.1" customHeight="1" spans="1:8">
      <c r="A12" s="7"/>
      <c r="B12" s="8"/>
      <c r="C12" s="9"/>
      <c r="D12" s="9"/>
      <c r="E12" s="7"/>
      <c r="F12" s="10"/>
      <c r="G12" s="10"/>
      <c r="H12" s="11"/>
    </row>
    <row r="13" s="2" customFormat="1" ht="20.1" customHeight="1" spans="1:8">
      <c r="A13" s="7"/>
      <c r="B13" s="8"/>
      <c r="C13" s="9"/>
      <c r="D13" s="9"/>
      <c r="E13" s="7"/>
      <c r="F13" s="10"/>
      <c r="G13" s="10"/>
      <c r="H13" s="11"/>
    </row>
    <row r="14" s="2" customFormat="1" ht="20.1" customHeight="1" spans="1:8">
      <c r="A14" s="7"/>
      <c r="B14" s="8"/>
      <c r="C14" s="9"/>
      <c r="D14" s="9"/>
      <c r="E14" s="7"/>
      <c r="F14" s="10"/>
      <c r="G14" s="10"/>
      <c r="H14" s="11"/>
    </row>
    <row r="15" s="2" customFormat="1" ht="20.1" customHeight="1" spans="1:8">
      <c r="A15" s="7"/>
      <c r="B15" s="8"/>
      <c r="C15" s="9"/>
      <c r="D15" s="9"/>
      <c r="E15" s="7"/>
      <c r="F15" s="10"/>
      <c r="G15" s="10"/>
      <c r="H15" s="11"/>
    </row>
    <row r="16" s="2" customFormat="1" ht="20.1" customHeight="1" spans="1:8">
      <c r="A16" s="7"/>
      <c r="B16" s="8"/>
      <c r="C16" s="9"/>
      <c r="D16" s="9"/>
      <c r="E16" s="7"/>
      <c r="F16" s="10"/>
      <c r="G16" s="10"/>
      <c r="H16" s="11"/>
    </row>
    <row r="17" s="2" customFormat="1" ht="20.1" customHeight="1" spans="1:9">
      <c r="A17" s="7"/>
      <c r="B17" s="8"/>
      <c r="C17" s="9"/>
      <c r="D17" s="9"/>
      <c r="E17" s="7"/>
      <c r="F17" s="10"/>
      <c r="G17" s="10"/>
      <c r="H17" s="49"/>
      <c r="I17" s="11"/>
    </row>
    <row r="18" s="2" customFormat="1" ht="20.1" customHeight="1" spans="1:8">
      <c r="A18" s="7"/>
      <c r="B18" s="8"/>
      <c r="C18" s="9"/>
      <c r="D18" s="9"/>
      <c r="E18" s="7"/>
      <c r="F18" s="10"/>
      <c r="G18" s="10"/>
      <c r="H18" s="11"/>
    </row>
    <row r="19" s="2" customFormat="1" ht="20.1" customHeight="1" spans="1:8">
      <c r="A19" s="7"/>
      <c r="B19" s="8"/>
      <c r="C19" s="9"/>
      <c r="D19" s="9"/>
      <c r="E19" s="7"/>
      <c r="F19" s="10"/>
      <c r="G19" s="10"/>
      <c r="H19" s="11"/>
    </row>
    <row r="20" s="2" customFormat="1" ht="20.1" customHeight="1" spans="1:8">
      <c r="A20" s="7"/>
      <c r="B20" s="8"/>
      <c r="C20" s="9"/>
      <c r="D20" s="9"/>
      <c r="E20" s="7"/>
      <c r="F20" s="10"/>
      <c r="G20" s="10"/>
      <c r="H20" s="11"/>
    </row>
    <row r="21" s="2" customFormat="1" ht="20.1" customHeight="1" spans="1:8">
      <c r="A21" s="7"/>
      <c r="B21" s="8"/>
      <c r="C21" s="9"/>
      <c r="D21" s="9"/>
      <c r="E21" s="13"/>
      <c r="F21" s="10"/>
      <c r="G21" s="10"/>
      <c r="H21" s="11"/>
    </row>
    <row r="22" s="2" customFormat="1" ht="20.1" customHeight="1" spans="1:8">
      <c r="A22" s="7"/>
      <c r="B22" s="8"/>
      <c r="C22" s="9"/>
      <c r="D22" s="9"/>
      <c r="E22" s="7"/>
      <c r="F22" s="10"/>
      <c r="G22" s="10"/>
      <c r="H22" s="11"/>
    </row>
    <row r="23" s="2" customFormat="1" ht="20.1" customHeight="1" spans="1:8">
      <c r="A23" s="13" t="s">
        <v>656</v>
      </c>
      <c r="B23" s="14"/>
      <c r="C23" s="9"/>
      <c r="D23" s="9"/>
      <c r="E23" s="11"/>
      <c r="F23" s="10">
        <f>SUM(F5:F22)</f>
        <v>0</v>
      </c>
      <c r="G23" s="10">
        <f>SUM(G5:G22)</f>
        <v>0</v>
      </c>
      <c r="H23" s="11"/>
    </row>
    <row r="24" s="2" customFormat="1" customHeight="1" spans="1:1">
      <c r="A24" s="2">
        <f>其他应付款!A24</f>
        <v>0</v>
      </c>
    </row>
    <row r="25" s="2" customFormat="1" customHeight="1" spans="1:1">
      <c r="A25" s="15" t="e">
        <f>CONCATENATE(#REF!,#REF!,#REF!,#REF!,#REF!,#REF!,#REF!)</f>
        <v>#REF!</v>
      </c>
    </row>
  </sheetData>
  <mergeCells count="3">
    <mergeCell ref="A1:H1"/>
    <mergeCell ref="A2:H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2">
    <pageSetUpPr fitToPage="1"/>
  </sheetPr>
  <dimension ref="A1:I26"/>
  <sheetViews>
    <sheetView view="pageBreakPreview" zoomScaleNormal="100" workbookViewId="0">
      <selection activeCell="L45" sqref="L45"/>
    </sheetView>
  </sheetViews>
  <sheetFormatPr defaultColWidth="9" defaultRowHeight="15.75" customHeight="1"/>
  <cols>
    <col min="1" max="1" width="6.125" style="4" customWidth="1"/>
    <col min="2" max="2" width="23" style="4" customWidth="1"/>
    <col min="3" max="3" width="13" style="4" customWidth="1"/>
    <col min="4" max="4" width="17.125" style="4" customWidth="1"/>
    <col min="5" max="6" width="16.5" style="4" customWidth="1"/>
    <col min="7" max="7" width="34.125" style="4" customWidth="1"/>
    <col min="8" max="16384" width="9" style="4"/>
  </cols>
  <sheetData>
    <row r="1" s="1" customFormat="1" ht="24.95" customHeight="1" spans="1:7">
      <c r="A1" s="5" t="s">
        <v>714</v>
      </c>
      <c r="B1" s="5"/>
      <c r="C1" s="5"/>
      <c r="D1" s="5"/>
      <c r="E1" s="5"/>
      <c r="F1" s="5"/>
      <c r="G1" s="5"/>
    </row>
    <row r="2" s="2" customFormat="1" ht="20.1" customHeight="1" spans="1:7">
      <c r="A2" s="3" t="e">
        <f>CONCATENATE(#REF!,#REF!,#REF!,#REF!,#REF!,#REF!,#REF!)</f>
        <v>#REF!</v>
      </c>
      <c r="B2" s="3"/>
      <c r="C2" s="3"/>
      <c r="D2" s="3"/>
      <c r="E2" s="3"/>
      <c r="F2" s="3"/>
      <c r="G2" s="3"/>
    </row>
    <row r="3" s="2" customFormat="1" ht="20.1" customHeight="1" spans="1:7">
      <c r="A3" s="2" t="e">
        <f>#REF!&amp;#REF!</f>
        <v>#REF!</v>
      </c>
      <c r="G3" s="6" t="s">
        <v>1</v>
      </c>
    </row>
    <row r="4" s="3" customFormat="1" ht="24.95" customHeight="1" spans="1:7">
      <c r="A4" s="7" t="s">
        <v>3</v>
      </c>
      <c r="B4" s="7" t="s">
        <v>155</v>
      </c>
      <c r="C4" s="7" t="s">
        <v>162</v>
      </c>
      <c r="D4" s="7" t="s">
        <v>250</v>
      </c>
      <c r="E4" s="7" t="s">
        <v>91</v>
      </c>
      <c r="F4" s="7" t="s">
        <v>92</v>
      </c>
      <c r="G4" s="7" t="s">
        <v>6</v>
      </c>
    </row>
    <row r="5" s="2" customFormat="1" ht="20.1" customHeight="1" spans="1:7">
      <c r="A5" s="7"/>
      <c r="B5" s="8"/>
      <c r="C5" s="9"/>
      <c r="D5" s="7"/>
      <c r="E5" s="10"/>
      <c r="F5" s="10"/>
      <c r="G5" s="11"/>
    </row>
    <row r="6" s="2" customFormat="1" ht="20.1" customHeight="1" spans="1:7">
      <c r="A6" s="7"/>
      <c r="B6" s="8"/>
      <c r="C6" s="9"/>
      <c r="D6" s="7"/>
      <c r="E6" s="10"/>
      <c r="F6" s="10"/>
      <c r="G6" s="11"/>
    </row>
    <row r="7" s="2" customFormat="1" ht="20.1" customHeight="1" spans="1:7">
      <c r="A7" s="7"/>
      <c r="B7" s="8"/>
      <c r="C7" s="9"/>
      <c r="D7" s="7"/>
      <c r="E7" s="10"/>
      <c r="F7" s="10"/>
      <c r="G7" s="11"/>
    </row>
    <row r="8" s="2" customFormat="1" ht="20.1" customHeight="1" spans="1:7">
      <c r="A8" s="7"/>
      <c r="B8" s="8"/>
      <c r="C8" s="9"/>
      <c r="D8" s="7"/>
      <c r="E8" s="10"/>
      <c r="F8" s="10"/>
      <c r="G8" s="11"/>
    </row>
    <row r="9" s="2" customFormat="1" ht="20.1" customHeight="1" spans="1:7">
      <c r="A9" s="7"/>
      <c r="B9" s="8"/>
      <c r="C9" s="9"/>
      <c r="D9" s="7"/>
      <c r="E9" s="10"/>
      <c r="F9" s="10"/>
      <c r="G9" s="11"/>
    </row>
    <row r="10" s="2" customFormat="1" ht="20.1" customHeight="1" spans="1:7">
      <c r="A10" s="7"/>
      <c r="B10" s="8"/>
      <c r="C10" s="9"/>
      <c r="D10" s="7"/>
      <c r="E10" s="10"/>
      <c r="F10" s="10"/>
      <c r="G10" s="11"/>
    </row>
    <row r="11" s="2" customFormat="1" ht="20.1" customHeight="1" spans="1:7">
      <c r="A11" s="7"/>
      <c r="B11" s="8"/>
      <c r="C11" s="9"/>
      <c r="D11" s="7"/>
      <c r="E11" s="10"/>
      <c r="F11" s="10"/>
      <c r="G11" s="11"/>
    </row>
    <row r="12" s="2" customFormat="1" ht="20.1" customHeight="1" spans="1:7">
      <c r="A12" s="7"/>
      <c r="B12" s="8"/>
      <c r="C12" s="9"/>
      <c r="D12" s="7"/>
      <c r="E12" s="10"/>
      <c r="F12" s="10"/>
      <c r="G12" s="11"/>
    </row>
    <row r="13" s="2" customFormat="1" ht="20.1" customHeight="1" spans="1:7">
      <c r="A13" s="7"/>
      <c r="B13" s="8"/>
      <c r="C13" s="9"/>
      <c r="D13" s="7"/>
      <c r="E13" s="10"/>
      <c r="F13" s="10"/>
      <c r="G13" s="11"/>
    </row>
    <row r="14" s="2" customFormat="1" ht="20.1" customHeight="1" spans="1:7">
      <c r="A14" s="7"/>
      <c r="B14" s="8"/>
      <c r="C14" s="9"/>
      <c r="D14" s="7"/>
      <c r="E14" s="10"/>
      <c r="F14" s="10"/>
      <c r="G14" s="11"/>
    </row>
    <row r="15" s="2" customFormat="1" ht="20.1" customHeight="1" spans="1:7">
      <c r="A15" s="7"/>
      <c r="B15" s="8"/>
      <c r="C15" s="9"/>
      <c r="D15" s="7"/>
      <c r="E15" s="10"/>
      <c r="F15" s="10"/>
      <c r="G15" s="11"/>
    </row>
    <row r="16" s="2" customFormat="1" ht="20.1" customHeight="1" spans="1:7">
      <c r="A16" s="7"/>
      <c r="B16" s="8"/>
      <c r="C16" s="9"/>
      <c r="D16" s="7"/>
      <c r="E16" s="10"/>
      <c r="F16" s="10"/>
      <c r="G16" s="11"/>
    </row>
    <row r="17" s="2" customFormat="1" ht="20.1" customHeight="1" spans="1:9">
      <c r="A17" s="7"/>
      <c r="B17" s="8"/>
      <c r="C17" s="9"/>
      <c r="D17" s="7"/>
      <c r="E17" s="10"/>
      <c r="F17" s="10"/>
      <c r="G17" s="11"/>
      <c r="I17" s="11"/>
    </row>
    <row r="18" s="2" customFormat="1" ht="20.1" customHeight="1" spans="1:7">
      <c r="A18" s="7"/>
      <c r="B18" s="8"/>
      <c r="C18" s="9"/>
      <c r="D18" s="7"/>
      <c r="E18" s="10"/>
      <c r="F18" s="10"/>
      <c r="G18" s="11"/>
    </row>
    <row r="19" s="2" customFormat="1" ht="20.1" customHeight="1" spans="1:7">
      <c r="A19" s="7"/>
      <c r="B19" s="8"/>
      <c r="C19" s="9"/>
      <c r="D19" s="7"/>
      <c r="E19" s="10"/>
      <c r="F19" s="10"/>
      <c r="G19" s="11"/>
    </row>
    <row r="20" s="2" customFormat="1" ht="20.1" customHeight="1" spans="1:7">
      <c r="A20" s="7"/>
      <c r="B20" s="8"/>
      <c r="C20" s="9"/>
      <c r="D20" s="7"/>
      <c r="E20" s="10"/>
      <c r="F20" s="10"/>
      <c r="G20" s="11"/>
    </row>
    <row r="21" s="2" customFormat="1" ht="20.1" customHeight="1" spans="1:7">
      <c r="A21" s="7"/>
      <c r="B21" s="8"/>
      <c r="C21" s="9"/>
      <c r="D21" s="7"/>
      <c r="E21" s="12"/>
      <c r="F21" s="10"/>
      <c r="G21" s="11"/>
    </row>
    <row r="22" s="2" customFormat="1" ht="20.1" customHeight="1" spans="1:7">
      <c r="A22" s="7"/>
      <c r="B22" s="8"/>
      <c r="C22" s="9"/>
      <c r="D22" s="7"/>
      <c r="E22" s="10"/>
      <c r="F22" s="10"/>
      <c r="G22" s="11"/>
    </row>
    <row r="23" s="2" customFormat="1" ht="20.1" customHeight="1" spans="1:7">
      <c r="A23" s="7"/>
      <c r="B23" s="8"/>
      <c r="C23" s="9"/>
      <c r="D23" s="7"/>
      <c r="E23" s="10"/>
      <c r="F23" s="10"/>
      <c r="G23" s="11"/>
    </row>
    <row r="24" s="2" customFormat="1" ht="20.1" customHeight="1" spans="1:7">
      <c r="A24" s="13" t="s">
        <v>656</v>
      </c>
      <c r="B24" s="14"/>
      <c r="C24" s="9"/>
      <c r="D24" s="7"/>
      <c r="E24" s="10">
        <f>SUM(E5:E23)</f>
        <v>0</v>
      </c>
      <c r="F24" s="10">
        <f>SUM(F5:F23)</f>
        <v>0</v>
      </c>
      <c r="G24" s="11"/>
    </row>
    <row r="25" s="2" customFormat="1" customHeight="1" spans="1:1">
      <c r="A25" s="2">
        <f>一年到期非流动负债!A24</f>
        <v>0</v>
      </c>
    </row>
    <row r="26" s="2" customFormat="1" customHeight="1" spans="1:1">
      <c r="A26" s="15" t="e">
        <f>CONCATENATE(#REF!,#REF!,#REF!,#REF!,#REF!,#REF!,#REF!)</f>
        <v>#REF!</v>
      </c>
    </row>
  </sheetData>
  <mergeCells count="3">
    <mergeCell ref="A1:G1"/>
    <mergeCell ref="A2:G2"/>
    <mergeCell ref="A24:B24"/>
  </mergeCells>
  <printOptions horizontalCentered="1"/>
  <pageMargins left="0.62992125984252" right="0.62992125984252" top="0.708661417322835" bottom="0.590551181102362" header="1.02362204724409" footer="0.511811023622047"/>
  <pageSetup paperSize="9" scale="98"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3">
    <tabColor indexed="10"/>
    <pageSetUpPr fitToPage="1"/>
  </sheetPr>
  <dimension ref="A1:I25"/>
  <sheetViews>
    <sheetView view="pageBreakPreview" zoomScaleNormal="85" workbookViewId="0">
      <selection activeCell="L45" sqref="L45"/>
    </sheetView>
  </sheetViews>
  <sheetFormatPr defaultColWidth="9" defaultRowHeight="15.75" customHeight="1"/>
  <cols>
    <col min="1" max="1" width="9.625" style="4" customWidth="1"/>
    <col min="2" max="2" width="29.625" style="4" customWidth="1"/>
    <col min="3" max="5" width="26.625" style="4" customWidth="1"/>
    <col min="6" max="6" width="12.625" style="4" customWidth="1"/>
    <col min="7" max="16384" width="9" style="4"/>
  </cols>
  <sheetData>
    <row r="1" s="1" customFormat="1" ht="24.95" customHeight="1" spans="1:6">
      <c r="A1" s="5" t="s">
        <v>715</v>
      </c>
      <c r="B1" s="5"/>
      <c r="C1" s="5"/>
      <c r="D1" s="5"/>
      <c r="E1" s="5"/>
      <c r="F1" s="5"/>
    </row>
    <row r="2" s="2" customFormat="1" ht="20.1" customHeight="1" spans="1:6">
      <c r="A2" s="3" t="e">
        <f>CONCATENATE(#REF!,#REF!,#REF!,#REF!,#REF!,#REF!,#REF!)</f>
        <v>#REF!</v>
      </c>
      <c r="B2" s="3"/>
      <c r="C2" s="3"/>
      <c r="D2" s="3"/>
      <c r="E2" s="3"/>
      <c r="F2" s="3"/>
    </row>
    <row r="3" s="2" customFormat="1" ht="20.1" customHeight="1" spans="1:6">
      <c r="A3" s="2" t="e">
        <f>#REF!&amp;#REF!</f>
        <v>#REF!</v>
      </c>
      <c r="F3" s="44" t="s">
        <v>1</v>
      </c>
    </row>
    <row r="4" s="3" customFormat="1" ht="24.95" customHeight="1" spans="1:6">
      <c r="A4" s="45" t="s">
        <v>89</v>
      </c>
      <c r="B4" s="45" t="s">
        <v>90</v>
      </c>
      <c r="C4" s="45" t="s">
        <v>91</v>
      </c>
      <c r="D4" s="45" t="s">
        <v>92</v>
      </c>
      <c r="E4" s="46" t="s">
        <v>93</v>
      </c>
      <c r="F4" s="45" t="s">
        <v>116</v>
      </c>
    </row>
    <row r="5" s="2" customFormat="1" ht="20.1" customHeight="1" spans="1:6">
      <c r="A5" s="45" t="s">
        <v>716</v>
      </c>
      <c r="B5" s="8" t="s">
        <v>42</v>
      </c>
      <c r="C5" s="10">
        <f>长期借款!H24</f>
        <v>0</v>
      </c>
      <c r="D5" s="10">
        <f>长期借款!J24</f>
        <v>0</v>
      </c>
      <c r="E5" s="10">
        <f t="shared" ref="E5:E12" si="0">D5-C5</f>
        <v>0</v>
      </c>
      <c r="F5" s="47" t="str">
        <f t="shared" ref="F5:F11" si="1">IF(C5=0,"",E5/C5*100)</f>
        <v/>
      </c>
    </row>
    <row r="6" s="2" customFormat="1" ht="20.1" customHeight="1" spans="1:6">
      <c r="A6" s="45" t="s">
        <v>717</v>
      </c>
      <c r="B6" s="8" t="s">
        <v>44</v>
      </c>
      <c r="C6" s="10">
        <f>应付债券!G24</f>
        <v>0</v>
      </c>
      <c r="D6" s="10">
        <f>应付债券!H24</f>
        <v>0</v>
      </c>
      <c r="E6" s="10">
        <f t="shared" si="0"/>
        <v>0</v>
      </c>
      <c r="F6" s="47" t="str">
        <f t="shared" si="1"/>
        <v/>
      </c>
    </row>
    <row r="7" s="2" customFormat="1" ht="20.1" customHeight="1" spans="1:6">
      <c r="A7" s="45" t="s">
        <v>718</v>
      </c>
      <c r="B7" s="8" t="s">
        <v>50</v>
      </c>
      <c r="C7" s="10">
        <f>租赁负债!F13</f>
        <v>0</v>
      </c>
      <c r="D7" s="10">
        <f>租赁负债!G13</f>
        <v>0</v>
      </c>
      <c r="E7" s="10">
        <f t="shared" si="0"/>
        <v>0</v>
      </c>
      <c r="F7" s="47" t="str">
        <f t="shared" si="1"/>
        <v/>
      </c>
    </row>
    <row r="8" s="2" customFormat="1" ht="20.1" customHeight="1" spans="1:6">
      <c r="A8" s="45" t="s">
        <v>719</v>
      </c>
      <c r="B8" s="8" t="s">
        <v>52</v>
      </c>
      <c r="C8" s="10">
        <f>长期应付款!G24</f>
        <v>0</v>
      </c>
      <c r="D8" s="10">
        <f>长期应付款!H24</f>
        <v>0</v>
      </c>
      <c r="E8" s="10">
        <f t="shared" si="0"/>
        <v>0</v>
      </c>
      <c r="F8" s="47" t="str">
        <f t="shared" si="1"/>
        <v/>
      </c>
    </row>
    <row r="9" s="2" customFormat="1" ht="20.1" customHeight="1" spans="1:6">
      <c r="A9" s="45" t="s">
        <v>720</v>
      </c>
      <c r="B9" s="8" t="s">
        <v>54</v>
      </c>
      <c r="C9" s="10">
        <f>预计负债!E23</f>
        <v>0</v>
      </c>
      <c r="D9" s="10">
        <f>预计负债!F23</f>
        <v>0</v>
      </c>
      <c r="E9" s="10">
        <f t="shared" si="0"/>
        <v>0</v>
      </c>
      <c r="F9" s="47" t="str">
        <f t="shared" si="1"/>
        <v/>
      </c>
    </row>
    <row r="10" s="2" customFormat="1" ht="20.1" customHeight="1" spans="1:6">
      <c r="A10" s="45" t="s">
        <v>721</v>
      </c>
      <c r="B10" s="8" t="s">
        <v>56</v>
      </c>
      <c r="C10" s="10">
        <f>递延收益!E14</f>
        <v>0</v>
      </c>
      <c r="D10" s="10">
        <f>递延收益!F14</f>
        <v>0</v>
      </c>
      <c r="E10" s="10">
        <f t="shared" si="0"/>
        <v>0</v>
      </c>
      <c r="F10" s="47" t="str">
        <f t="shared" si="1"/>
        <v/>
      </c>
    </row>
    <row r="11" s="2" customFormat="1" ht="20.1" customHeight="1" spans="1:6">
      <c r="A11" s="45" t="s">
        <v>722</v>
      </c>
      <c r="B11" s="8" t="s">
        <v>58</v>
      </c>
      <c r="C11" s="10">
        <f>递延所得税负债!D23</f>
        <v>0</v>
      </c>
      <c r="D11" s="10">
        <f>递延所得税负债!E23</f>
        <v>0</v>
      </c>
      <c r="E11" s="10">
        <f t="shared" si="0"/>
        <v>0</v>
      </c>
      <c r="F11" s="47" t="str">
        <f t="shared" si="1"/>
        <v/>
      </c>
    </row>
    <row r="12" s="2" customFormat="1" ht="20.1" customHeight="1" spans="1:6">
      <c r="A12" s="45" t="s">
        <v>723</v>
      </c>
      <c r="B12" s="8" t="s">
        <v>60</v>
      </c>
      <c r="C12" s="10">
        <f>其他非流动负债!E23</f>
        <v>0</v>
      </c>
      <c r="D12" s="10">
        <f>其他非流动负债!F23</f>
        <v>0</v>
      </c>
      <c r="E12" s="10">
        <f t="shared" si="0"/>
        <v>0</v>
      </c>
      <c r="F12" s="47"/>
    </row>
    <row r="13" s="2" customFormat="1" ht="20.1" customHeight="1" spans="1:6">
      <c r="A13" s="7"/>
      <c r="B13" s="11"/>
      <c r="C13" s="10"/>
      <c r="D13" s="10"/>
      <c r="E13" s="10"/>
      <c r="F13" s="47"/>
    </row>
    <row r="14" s="2" customFormat="1" ht="20.1" customHeight="1" spans="1:6">
      <c r="A14" s="7"/>
      <c r="B14" s="11"/>
      <c r="C14" s="10"/>
      <c r="D14" s="10"/>
      <c r="E14" s="10"/>
      <c r="F14" s="47"/>
    </row>
    <row r="15" s="2" customFormat="1" ht="20.1" customHeight="1" spans="1:6">
      <c r="A15" s="7"/>
      <c r="B15" s="11"/>
      <c r="C15" s="10"/>
      <c r="D15" s="10"/>
      <c r="E15" s="10"/>
      <c r="F15" s="47"/>
    </row>
    <row r="16" s="2" customFormat="1" ht="20.1" customHeight="1" spans="1:6">
      <c r="A16" s="7"/>
      <c r="B16" s="11"/>
      <c r="C16" s="10"/>
      <c r="D16" s="10"/>
      <c r="E16" s="10"/>
      <c r="F16" s="47"/>
    </row>
    <row r="17" s="2" customFormat="1" ht="20.1" customHeight="1" spans="1:9">
      <c r="A17" s="7"/>
      <c r="B17" s="11"/>
      <c r="C17" s="10"/>
      <c r="D17" s="10"/>
      <c r="E17" s="10"/>
      <c r="F17" s="47"/>
      <c r="I17" s="11"/>
    </row>
    <row r="18" s="2" customFormat="1" ht="20.1" customHeight="1" spans="1:6">
      <c r="A18" s="7"/>
      <c r="B18" s="11"/>
      <c r="C18" s="10"/>
      <c r="D18" s="10"/>
      <c r="E18" s="10"/>
      <c r="F18" s="47"/>
    </row>
    <row r="19" s="2" customFormat="1" ht="20.1" customHeight="1" spans="1:6">
      <c r="A19" s="7"/>
      <c r="B19" s="11"/>
      <c r="C19" s="10"/>
      <c r="D19" s="10"/>
      <c r="E19" s="10"/>
      <c r="F19" s="47"/>
    </row>
    <row r="20" s="2" customFormat="1" ht="20.1" customHeight="1" spans="1:6">
      <c r="A20" s="7"/>
      <c r="B20" s="11"/>
      <c r="C20" s="10"/>
      <c r="D20" s="10"/>
      <c r="E20" s="10"/>
      <c r="F20" s="47"/>
    </row>
    <row r="21" s="2" customFormat="1" ht="20.1" customHeight="1" spans="1:6">
      <c r="A21" s="45"/>
      <c r="B21" s="48"/>
      <c r="C21" s="10"/>
      <c r="D21" s="10"/>
      <c r="E21" s="10"/>
      <c r="F21" s="47"/>
    </row>
    <row r="22" s="2" customFormat="1" ht="20.1" customHeight="1" spans="1:6">
      <c r="A22" s="45"/>
      <c r="B22" s="48"/>
      <c r="C22" s="10"/>
      <c r="D22" s="10"/>
      <c r="E22" s="10"/>
      <c r="F22" s="47"/>
    </row>
    <row r="23" s="2" customFormat="1" ht="20.1" customHeight="1" spans="1:6">
      <c r="A23" s="45" t="s">
        <v>724</v>
      </c>
      <c r="B23" s="7" t="s">
        <v>62</v>
      </c>
      <c r="C23" s="10">
        <f>SUM(C5:C22)</f>
        <v>0</v>
      </c>
      <c r="D23" s="10">
        <f>SUM(D5:D22)</f>
        <v>0</v>
      </c>
      <c r="E23" s="10">
        <f>SUM(E5:E22)</f>
        <v>0</v>
      </c>
      <c r="F23" s="47" t="str">
        <f>IF(C23=0,"",E23/C23*100)</f>
        <v/>
      </c>
    </row>
    <row r="24" s="2" customFormat="1" customHeight="1" spans="1:1">
      <c r="A24" s="2">
        <f>其他流动负债!A25</f>
        <v>0</v>
      </c>
    </row>
    <row r="25" s="2" customFormat="1" customHeight="1" spans="1:1">
      <c r="A25" s="15" t="e">
        <f>CONCATENATE(#REF!,#REF!,#REF!,#REF!,#REF!,#REF!,#REF!)</f>
        <v>#REF!</v>
      </c>
    </row>
  </sheetData>
  <mergeCells count="2">
    <mergeCell ref="A1:F1"/>
    <mergeCell ref="A2:F2"/>
  </mergeCells>
  <hyperlinks>
    <hyperlink ref="B5" location="长期借款!B6" display="长期借款"/>
    <hyperlink ref="B6" location="应付债券!B7" display="应付债券"/>
    <hyperlink ref="B7" location="租赁负债!B8" display="租赁负债"/>
    <hyperlink ref="B8" location="长期应付款!B9" display="长期应付款"/>
    <hyperlink ref="B11" location="递延所得税负债!B12" display="递延所得税负债"/>
    <hyperlink ref="B10" location="递延收益!B11" display="递延收益"/>
    <hyperlink ref="B9" location="预计负债!B10" display="预计负债"/>
    <hyperlink ref="B12" location="其他非流动负债!A1" display="其他非流动负债"/>
  </hyperlinks>
  <printOptions horizontalCentered="1"/>
  <pageMargins left="0.62992125984252" right="0.62992125984252" top="0.708661417322835" bottom="0.590551181102362" header="1.02362204724409" footer="0.511811023622047"/>
  <pageSetup paperSize="9" scale="94"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4">
    <pageSetUpPr fitToPage="1"/>
  </sheetPr>
  <dimension ref="A1:K26"/>
  <sheetViews>
    <sheetView view="pageBreakPreview" zoomScaleNormal="100" workbookViewId="0">
      <selection activeCell="L45" sqref="L45"/>
    </sheetView>
  </sheetViews>
  <sheetFormatPr defaultColWidth="9" defaultRowHeight="15.75" customHeight="1"/>
  <cols>
    <col min="1" max="1" width="5.5" style="4" customWidth="1"/>
    <col min="2" max="2" width="18.125" style="4" customWidth="1"/>
    <col min="3" max="4" width="12.375" style="4" customWidth="1"/>
    <col min="5" max="5" width="7.125" style="4" customWidth="1"/>
    <col min="6" max="6" width="6.125" style="4" customWidth="1"/>
    <col min="7" max="7" width="12" style="4" customWidth="1"/>
    <col min="8" max="8" width="14.375" style="4" customWidth="1"/>
    <col min="9" max="9" width="11.875" style="4" customWidth="1"/>
    <col min="10" max="10" width="12.875" style="4" customWidth="1"/>
    <col min="11" max="11" width="20.375" style="4" customWidth="1"/>
    <col min="12" max="16384" width="9" style="4"/>
  </cols>
  <sheetData>
    <row r="1" s="1" customFormat="1" ht="24.95" customHeight="1" spans="1:11">
      <c r="A1" s="5" t="s">
        <v>725</v>
      </c>
      <c r="B1" s="5"/>
      <c r="C1" s="5"/>
      <c r="D1" s="5"/>
      <c r="E1" s="5"/>
      <c r="F1" s="5"/>
      <c r="G1" s="5"/>
      <c r="H1" s="5"/>
      <c r="I1" s="5"/>
      <c r="J1" s="5"/>
      <c r="K1" s="5"/>
    </row>
    <row r="2" s="2" customFormat="1" ht="20.1" customHeight="1" spans="1:11">
      <c r="A2" s="3" t="e">
        <f>CONCATENATE(#REF!,#REF!,#REF!,#REF!,#REF!,#REF!,#REF!)</f>
        <v>#REF!</v>
      </c>
      <c r="B2" s="3"/>
      <c r="C2" s="3"/>
      <c r="D2" s="3"/>
      <c r="E2" s="3"/>
      <c r="F2" s="3"/>
      <c r="G2" s="3"/>
      <c r="H2" s="3"/>
      <c r="I2" s="3"/>
      <c r="J2" s="3"/>
      <c r="K2" s="3"/>
    </row>
    <row r="3" s="2" customFormat="1" ht="20.1" customHeight="1" spans="1:11">
      <c r="A3" s="2" t="e">
        <f>#REF!&amp;#REF!</f>
        <v>#REF!</v>
      </c>
      <c r="K3" s="6" t="s">
        <v>1</v>
      </c>
    </row>
    <row r="4" s="3" customFormat="1" ht="24.95" customHeight="1" spans="1:11">
      <c r="A4" s="7" t="s">
        <v>3</v>
      </c>
      <c r="B4" s="7" t="s">
        <v>674</v>
      </c>
      <c r="C4" s="7" t="s">
        <v>162</v>
      </c>
      <c r="D4" s="7" t="s">
        <v>675</v>
      </c>
      <c r="E4" s="7" t="s">
        <v>676</v>
      </c>
      <c r="F4" s="7" t="s">
        <v>113</v>
      </c>
      <c r="G4" s="7" t="s">
        <v>677</v>
      </c>
      <c r="H4" s="7" t="s">
        <v>91</v>
      </c>
      <c r="I4" s="7" t="s">
        <v>678</v>
      </c>
      <c r="J4" s="7" t="s">
        <v>92</v>
      </c>
      <c r="K4" s="7" t="s">
        <v>6</v>
      </c>
    </row>
    <row r="5" s="2" customFormat="1" ht="20.1" customHeight="1" spans="1:11">
      <c r="A5" s="7"/>
      <c r="B5" s="8"/>
      <c r="C5" s="9"/>
      <c r="D5" s="9"/>
      <c r="E5" s="9"/>
      <c r="F5" s="7"/>
      <c r="G5" s="10"/>
      <c r="H5" s="10"/>
      <c r="I5" s="34"/>
      <c r="J5" s="10"/>
      <c r="K5" s="11"/>
    </row>
    <row r="6" s="2" customFormat="1" ht="20.1" customHeight="1" spans="1:11">
      <c r="A6" s="7"/>
      <c r="B6" s="8"/>
      <c r="C6" s="9"/>
      <c r="D6" s="9"/>
      <c r="E6" s="7"/>
      <c r="F6" s="7"/>
      <c r="G6" s="10"/>
      <c r="H6" s="10"/>
      <c r="I6" s="34"/>
      <c r="J6" s="10"/>
      <c r="K6" s="11"/>
    </row>
    <row r="7" s="2" customFormat="1" ht="20.1" customHeight="1" spans="1:11">
      <c r="A7" s="7"/>
      <c r="B7" s="8"/>
      <c r="C7" s="9"/>
      <c r="D7" s="9"/>
      <c r="E7" s="7"/>
      <c r="F7" s="7"/>
      <c r="G7" s="10"/>
      <c r="H7" s="10"/>
      <c r="I7" s="34"/>
      <c r="J7" s="10"/>
      <c r="K7" s="11"/>
    </row>
    <row r="8" s="2" customFormat="1" ht="20.1" customHeight="1" spans="1:11">
      <c r="A8" s="7"/>
      <c r="B8" s="8"/>
      <c r="C8" s="9"/>
      <c r="D8" s="9"/>
      <c r="E8" s="7"/>
      <c r="F8" s="7"/>
      <c r="G8" s="10"/>
      <c r="H8" s="10"/>
      <c r="I8" s="34"/>
      <c r="J8" s="10"/>
      <c r="K8" s="11"/>
    </row>
    <row r="9" s="2" customFormat="1" ht="20.1" customHeight="1" spans="1:11">
      <c r="A9" s="7"/>
      <c r="B9" s="8"/>
      <c r="C9" s="9"/>
      <c r="D9" s="9"/>
      <c r="E9" s="7"/>
      <c r="F9" s="7"/>
      <c r="G9" s="10"/>
      <c r="H9" s="10"/>
      <c r="I9" s="34"/>
      <c r="J9" s="10"/>
      <c r="K9" s="11"/>
    </row>
    <row r="10" s="2" customFormat="1" ht="20.1" customHeight="1" spans="1:11">
      <c r="A10" s="7"/>
      <c r="B10" s="8"/>
      <c r="C10" s="9"/>
      <c r="D10" s="9"/>
      <c r="E10" s="7"/>
      <c r="F10" s="7"/>
      <c r="G10" s="10"/>
      <c r="H10" s="10"/>
      <c r="I10" s="34"/>
      <c r="J10" s="10"/>
      <c r="K10" s="11"/>
    </row>
    <row r="11" s="2" customFormat="1" ht="20.1" customHeight="1" spans="1:11">
      <c r="A11" s="7"/>
      <c r="B11" s="8"/>
      <c r="C11" s="9"/>
      <c r="D11" s="9"/>
      <c r="E11" s="7"/>
      <c r="F11" s="7"/>
      <c r="G11" s="10"/>
      <c r="H11" s="10"/>
      <c r="I11" s="34"/>
      <c r="J11" s="10"/>
      <c r="K11" s="11"/>
    </row>
    <row r="12" s="2" customFormat="1" ht="20.1" customHeight="1" spans="1:11">
      <c r="A12" s="7"/>
      <c r="B12" s="8"/>
      <c r="C12" s="9"/>
      <c r="D12" s="9"/>
      <c r="E12" s="7"/>
      <c r="F12" s="7"/>
      <c r="G12" s="10"/>
      <c r="H12" s="10"/>
      <c r="I12" s="34"/>
      <c r="J12" s="10"/>
      <c r="K12" s="11"/>
    </row>
    <row r="13" s="2" customFormat="1" ht="20.1" customHeight="1" spans="1:11">
      <c r="A13" s="7"/>
      <c r="B13" s="8"/>
      <c r="C13" s="9"/>
      <c r="D13" s="9"/>
      <c r="E13" s="7"/>
      <c r="F13" s="7"/>
      <c r="G13" s="10"/>
      <c r="H13" s="10"/>
      <c r="I13" s="34"/>
      <c r="J13" s="10"/>
      <c r="K13" s="11"/>
    </row>
    <row r="14" s="2" customFormat="1" ht="20.1" customHeight="1" spans="1:11">
      <c r="A14" s="7"/>
      <c r="B14" s="8"/>
      <c r="C14" s="9"/>
      <c r="D14" s="9"/>
      <c r="E14" s="7"/>
      <c r="F14" s="7"/>
      <c r="G14" s="10"/>
      <c r="H14" s="10"/>
      <c r="I14" s="34"/>
      <c r="J14" s="10"/>
      <c r="K14" s="11"/>
    </row>
    <row r="15" s="2" customFormat="1" ht="20.1" customHeight="1" spans="1:11">
      <c r="A15" s="7"/>
      <c r="B15" s="8"/>
      <c r="C15" s="9"/>
      <c r="D15" s="9"/>
      <c r="E15" s="7"/>
      <c r="F15" s="7"/>
      <c r="G15" s="10"/>
      <c r="H15" s="10"/>
      <c r="I15" s="34"/>
      <c r="J15" s="10"/>
      <c r="K15" s="11"/>
    </row>
    <row r="16" s="2" customFormat="1" ht="20.1" customHeight="1" spans="1:11">
      <c r="A16" s="7"/>
      <c r="B16" s="8"/>
      <c r="C16" s="9"/>
      <c r="D16" s="9"/>
      <c r="E16" s="7"/>
      <c r="F16" s="7"/>
      <c r="G16" s="10"/>
      <c r="H16" s="10"/>
      <c r="I16" s="41"/>
      <c r="J16" s="10"/>
      <c r="K16" s="11"/>
    </row>
    <row r="17" s="2" customFormat="1" ht="20.1" customHeight="1" spans="1:11">
      <c r="A17" s="7"/>
      <c r="B17" s="8"/>
      <c r="C17" s="9"/>
      <c r="D17" s="9"/>
      <c r="E17" s="7"/>
      <c r="F17" s="7"/>
      <c r="G17" s="10"/>
      <c r="H17" s="12"/>
      <c r="I17" s="34"/>
      <c r="J17" s="42"/>
      <c r="K17" s="11"/>
    </row>
    <row r="18" s="2" customFormat="1" ht="20.1" customHeight="1" spans="1:11">
      <c r="A18" s="7"/>
      <c r="B18" s="8"/>
      <c r="C18" s="9"/>
      <c r="D18" s="9"/>
      <c r="E18" s="7"/>
      <c r="F18" s="7"/>
      <c r="G18" s="10"/>
      <c r="H18" s="10"/>
      <c r="I18" s="43"/>
      <c r="J18" s="10"/>
      <c r="K18" s="11"/>
    </row>
    <row r="19" s="2" customFormat="1" ht="20.1" customHeight="1" spans="1:11">
      <c r="A19" s="7"/>
      <c r="B19" s="8"/>
      <c r="C19" s="9"/>
      <c r="D19" s="9"/>
      <c r="E19" s="7"/>
      <c r="F19" s="7"/>
      <c r="G19" s="10"/>
      <c r="H19" s="10"/>
      <c r="I19" s="34"/>
      <c r="J19" s="10"/>
      <c r="K19" s="11"/>
    </row>
    <row r="20" s="2" customFormat="1" ht="20.1" customHeight="1" spans="1:11">
      <c r="A20" s="7"/>
      <c r="B20" s="8"/>
      <c r="C20" s="9"/>
      <c r="D20" s="9"/>
      <c r="E20" s="7"/>
      <c r="F20" s="7"/>
      <c r="G20" s="10"/>
      <c r="H20" s="10"/>
      <c r="I20" s="34"/>
      <c r="J20" s="10"/>
      <c r="K20" s="11"/>
    </row>
    <row r="21" s="2" customFormat="1" ht="20.1" customHeight="1" spans="1:11">
      <c r="A21" s="7"/>
      <c r="B21" s="8"/>
      <c r="C21" s="9"/>
      <c r="D21" s="9"/>
      <c r="E21" s="7"/>
      <c r="F21" s="7"/>
      <c r="G21" s="10"/>
      <c r="H21" s="10"/>
      <c r="I21" s="34"/>
      <c r="J21" s="10"/>
      <c r="K21" s="11"/>
    </row>
    <row r="22" s="2" customFormat="1" ht="20.1" customHeight="1" spans="1:11">
      <c r="A22" s="7"/>
      <c r="B22" s="8"/>
      <c r="C22" s="9"/>
      <c r="D22" s="9"/>
      <c r="E22" s="7"/>
      <c r="F22" s="7"/>
      <c r="G22" s="10"/>
      <c r="H22" s="10"/>
      <c r="I22" s="34"/>
      <c r="J22" s="10"/>
      <c r="K22" s="11"/>
    </row>
    <row r="23" s="2" customFormat="1" ht="20.1" customHeight="1" spans="1:11">
      <c r="A23" s="7"/>
      <c r="B23" s="8"/>
      <c r="C23" s="9"/>
      <c r="D23" s="9"/>
      <c r="E23" s="7"/>
      <c r="F23" s="7"/>
      <c r="G23" s="10"/>
      <c r="H23" s="10"/>
      <c r="I23" s="34"/>
      <c r="J23" s="10"/>
      <c r="K23" s="11"/>
    </row>
    <row r="24" s="2" customFormat="1" ht="20.1" customHeight="1" spans="1:11">
      <c r="A24" s="13" t="s">
        <v>656</v>
      </c>
      <c r="B24" s="14"/>
      <c r="C24" s="9"/>
      <c r="D24" s="9"/>
      <c r="E24" s="7"/>
      <c r="F24" s="7"/>
      <c r="G24" s="10"/>
      <c r="H24" s="10">
        <f>SUM(H5:H23)</f>
        <v>0</v>
      </c>
      <c r="I24" s="34"/>
      <c r="J24" s="10">
        <f>SUM(J5:J23)</f>
        <v>0</v>
      </c>
      <c r="K24" s="11"/>
    </row>
    <row r="25" s="2" customFormat="1" customHeight="1" spans="1:1">
      <c r="A25" s="2">
        <f>'非流动负债汇总 '!A24</f>
        <v>0</v>
      </c>
    </row>
    <row r="26" s="2" customFormat="1" customHeight="1" spans="1:1">
      <c r="A26" s="15" t="e">
        <f>CONCATENATE(#REF!,#REF!,#REF!,#REF!,#REF!,#REF!,#REF!)</f>
        <v>#REF!</v>
      </c>
    </row>
  </sheetData>
  <mergeCells count="3">
    <mergeCell ref="A1:K1"/>
    <mergeCell ref="A2:K2"/>
    <mergeCell ref="A24:B24"/>
  </mergeCells>
  <printOptions horizontalCentered="1"/>
  <pageMargins left="0.62992125984252" right="0.62992125984252" top="0.708661417322835" bottom="0.590551181102362" header="1.02362204724409" footer="0.511811023622047"/>
  <pageSetup paperSize="9" scale="93"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33"/>
  <sheetViews>
    <sheetView view="pageBreakPreview" zoomScaleNormal="100" workbookViewId="0">
      <selection activeCell="L45" sqref="L45"/>
    </sheetView>
  </sheetViews>
  <sheetFormatPr defaultColWidth="9" defaultRowHeight="15.75" customHeight="1"/>
  <cols>
    <col min="1" max="1" width="5.5" style="4" customWidth="1"/>
    <col min="2" max="2" width="18.125" style="4" customWidth="1"/>
    <col min="3" max="3" width="12.5" style="4" customWidth="1"/>
    <col min="4" max="6" width="12.125" style="4" customWidth="1"/>
    <col min="7" max="7" width="9" style="4"/>
    <col min="8" max="9" width="14.5" style="4" customWidth="1"/>
    <col min="10" max="10" width="11.625" style="4" customWidth="1"/>
    <col min="11" max="16384" width="9" style="4"/>
  </cols>
  <sheetData>
    <row r="1" s="309" customFormat="1" ht="24.95" customHeight="1" spans="1:10">
      <c r="A1" s="5" t="s">
        <v>140</v>
      </c>
      <c r="B1" s="5"/>
      <c r="C1" s="5"/>
      <c r="D1" s="5"/>
      <c r="E1" s="5"/>
      <c r="F1" s="5"/>
      <c r="G1" s="5"/>
      <c r="H1" s="5"/>
      <c r="I1" s="5"/>
      <c r="J1" s="5"/>
    </row>
    <row r="2" s="2" customFormat="1" ht="20.1" customHeight="1" spans="1:10">
      <c r="A2" s="3" t="e">
        <f>CONCATENATE(#REF!,#REF!,#REF!,#REF!,#REF!,#REF!,#REF!)</f>
        <v>#REF!</v>
      </c>
      <c r="B2" s="3"/>
      <c r="C2" s="3"/>
      <c r="D2" s="3"/>
      <c r="E2" s="3"/>
      <c r="F2" s="3"/>
      <c r="G2" s="3"/>
      <c r="H2" s="3"/>
      <c r="I2" s="3"/>
      <c r="J2" s="3"/>
    </row>
    <row r="3" s="2" customFormat="1" ht="20.1" customHeight="1" spans="1:10">
      <c r="A3" s="2" t="e">
        <f>#REF!&amp;#REF!</f>
        <v>#REF!</v>
      </c>
      <c r="J3" s="6" t="s">
        <v>1</v>
      </c>
    </row>
    <row r="4" s="3" customFormat="1" ht="20.1" customHeight="1" spans="1:10">
      <c r="A4" s="7" t="s">
        <v>3</v>
      </c>
      <c r="B4" s="7" t="s">
        <v>133</v>
      </c>
      <c r="C4" s="7" t="s">
        <v>141</v>
      </c>
      <c r="D4" s="7" t="s">
        <v>142</v>
      </c>
      <c r="E4" s="7" t="s">
        <v>135</v>
      </c>
      <c r="F4" s="7" t="s">
        <v>143</v>
      </c>
      <c r="G4" s="7" t="s">
        <v>137</v>
      </c>
      <c r="H4" s="7" t="s">
        <v>91</v>
      </c>
      <c r="I4" s="7" t="s">
        <v>92</v>
      </c>
      <c r="J4" s="7" t="s">
        <v>116</v>
      </c>
    </row>
    <row r="5" s="2" customFormat="1" ht="20.1" customHeight="1" spans="1:10">
      <c r="A5" s="7"/>
      <c r="B5" s="8"/>
      <c r="C5" s="7"/>
      <c r="D5" s="9"/>
      <c r="E5" s="9"/>
      <c r="F5" s="7"/>
      <c r="G5" s="7"/>
      <c r="H5" s="10"/>
      <c r="I5" s="10"/>
      <c r="J5" s="10" t="str">
        <f>IF(H5=0,"",(I5-H5)/H5*100)</f>
        <v/>
      </c>
    </row>
    <row r="6" s="2" customFormat="1" ht="20.1" customHeight="1" spans="1:10">
      <c r="A6" s="7"/>
      <c r="B6" s="8"/>
      <c r="C6" s="7"/>
      <c r="D6" s="9"/>
      <c r="E6" s="9"/>
      <c r="F6" s="7"/>
      <c r="G6" s="7"/>
      <c r="H6" s="10"/>
      <c r="I6" s="10"/>
      <c r="J6" s="10" t="str">
        <f t="shared" ref="J6:J20" si="0">IF(H6=0,"",(I6-H6)/H6*100)</f>
        <v/>
      </c>
    </row>
    <row r="7" s="2" customFormat="1" ht="20.1" customHeight="1" spans="1:10">
      <c r="A7" s="7"/>
      <c r="B7" s="8"/>
      <c r="C7" s="7"/>
      <c r="D7" s="9"/>
      <c r="E7" s="9"/>
      <c r="F7" s="7"/>
      <c r="G7" s="7"/>
      <c r="H7" s="10"/>
      <c r="I7" s="10"/>
      <c r="J7" s="10" t="str">
        <f t="shared" si="0"/>
        <v/>
      </c>
    </row>
    <row r="8" s="2" customFormat="1" ht="20.1" customHeight="1" spans="1:10">
      <c r="A8" s="7"/>
      <c r="B8" s="8"/>
      <c r="C8" s="7"/>
      <c r="D8" s="9"/>
      <c r="E8" s="9"/>
      <c r="F8" s="7"/>
      <c r="G8" s="7"/>
      <c r="H8" s="10"/>
      <c r="I8" s="10"/>
      <c r="J8" s="10" t="str">
        <f t="shared" si="0"/>
        <v/>
      </c>
    </row>
    <row r="9" s="2" customFormat="1" ht="20.1" customHeight="1" spans="1:10">
      <c r="A9" s="7"/>
      <c r="B9" s="8"/>
      <c r="C9" s="7"/>
      <c r="D9" s="9"/>
      <c r="E9" s="9"/>
      <c r="F9" s="7"/>
      <c r="G9" s="7"/>
      <c r="H9" s="10"/>
      <c r="I9" s="10"/>
      <c r="J9" s="10" t="str">
        <f t="shared" si="0"/>
        <v/>
      </c>
    </row>
    <row r="10" s="2" customFormat="1" ht="20.1" customHeight="1" spans="1:10">
      <c r="A10" s="7"/>
      <c r="B10" s="8"/>
      <c r="C10" s="7"/>
      <c r="D10" s="9"/>
      <c r="E10" s="9"/>
      <c r="F10" s="7"/>
      <c r="G10" s="7"/>
      <c r="H10" s="10"/>
      <c r="I10" s="10"/>
      <c r="J10" s="10" t="str">
        <f t="shared" si="0"/>
        <v/>
      </c>
    </row>
    <row r="11" s="2" customFormat="1" ht="20.1" customHeight="1" spans="1:10">
      <c r="A11" s="7"/>
      <c r="B11" s="8"/>
      <c r="C11" s="7"/>
      <c r="D11" s="9"/>
      <c r="E11" s="9"/>
      <c r="F11" s="7"/>
      <c r="G11" s="7"/>
      <c r="H11" s="10"/>
      <c r="I11" s="10"/>
      <c r="J11" s="10" t="str">
        <f t="shared" si="0"/>
        <v/>
      </c>
    </row>
    <row r="12" s="2" customFormat="1" ht="20.1" customHeight="1" spans="1:10">
      <c r="A12" s="7"/>
      <c r="B12" s="8"/>
      <c r="C12" s="7"/>
      <c r="D12" s="9"/>
      <c r="E12" s="9"/>
      <c r="F12" s="7"/>
      <c r="G12" s="7"/>
      <c r="H12" s="10"/>
      <c r="I12" s="10"/>
      <c r="J12" s="10" t="str">
        <f t="shared" si="0"/>
        <v/>
      </c>
    </row>
    <row r="13" s="2" customFormat="1" ht="20.1" customHeight="1" spans="1:10">
      <c r="A13" s="7"/>
      <c r="B13" s="8"/>
      <c r="C13" s="7"/>
      <c r="D13" s="9"/>
      <c r="E13" s="9"/>
      <c r="F13" s="7"/>
      <c r="G13" s="7"/>
      <c r="H13" s="10"/>
      <c r="I13" s="10"/>
      <c r="J13" s="10" t="str">
        <f t="shared" si="0"/>
        <v/>
      </c>
    </row>
    <row r="14" s="2" customFormat="1" ht="20.1" customHeight="1" spans="1:10">
      <c r="A14" s="7"/>
      <c r="B14" s="8"/>
      <c r="C14" s="7"/>
      <c r="D14" s="9"/>
      <c r="E14" s="9"/>
      <c r="F14" s="7"/>
      <c r="G14" s="7"/>
      <c r="H14" s="10"/>
      <c r="I14" s="10"/>
      <c r="J14" s="10" t="str">
        <f t="shared" si="0"/>
        <v/>
      </c>
    </row>
    <row r="15" s="2" customFormat="1" ht="20.1" customHeight="1" spans="1:10">
      <c r="A15" s="7"/>
      <c r="B15" s="8"/>
      <c r="C15" s="7"/>
      <c r="D15" s="9"/>
      <c r="E15" s="9"/>
      <c r="F15" s="7"/>
      <c r="G15" s="7"/>
      <c r="H15" s="10"/>
      <c r="I15" s="10"/>
      <c r="J15" s="10" t="str">
        <f t="shared" si="0"/>
        <v/>
      </c>
    </row>
    <row r="16" s="2" customFormat="1" ht="20.1" customHeight="1" spans="1:10">
      <c r="A16" s="7"/>
      <c r="B16" s="8"/>
      <c r="C16" s="7"/>
      <c r="D16" s="9"/>
      <c r="E16" s="9"/>
      <c r="F16" s="7"/>
      <c r="G16" s="7"/>
      <c r="H16" s="10"/>
      <c r="I16" s="72"/>
      <c r="J16" s="10" t="str">
        <f t="shared" si="0"/>
        <v/>
      </c>
    </row>
    <row r="17" s="2" customFormat="1" ht="20.1" customHeight="1" spans="1:10">
      <c r="A17" s="7"/>
      <c r="B17" s="8"/>
      <c r="C17" s="7"/>
      <c r="D17" s="9"/>
      <c r="E17" s="9"/>
      <c r="F17" s="7"/>
      <c r="G17" s="7"/>
      <c r="H17" s="12"/>
      <c r="I17" s="10"/>
      <c r="J17" s="42" t="str">
        <f t="shared" si="0"/>
        <v/>
      </c>
    </row>
    <row r="18" s="2" customFormat="1" ht="20.1" customHeight="1" spans="1:10">
      <c r="A18" s="7"/>
      <c r="B18" s="8"/>
      <c r="C18" s="7"/>
      <c r="D18" s="9"/>
      <c r="E18" s="9"/>
      <c r="F18" s="7"/>
      <c r="G18" s="7"/>
      <c r="H18" s="10"/>
      <c r="I18" s="47"/>
      <c r="J18" s="10" t="str">
        <f t="shared" si="0"/>
        <v/>
      </c>
    </row>
    <row r="19" s="2" customFormat="1" ht="20.1" customHeight="1" spans="1:10">
      <c r="A19" s="7"/>
      <c r="B19" s="8"/>
      <c r="C19" s="7"/>
      <c r="D19" s="9"/>
      <c r="E19" s="9"/>
      <c r="F19" s="7"/>
      <c r="G19" s="7"/>
      <c r="H19" s="10"/>
      <c r="I19" s="10"/>
      <c r="J19" s="10" t="str">
        <f t="shared" si="0"/>
        <v/>
      </c>
    </row>
    <row r="20" s="2" customFormat="1" ht="20.1" customHeight="1" spans="1:10">
      <c r="A20" s="7"/>
      <c r="B20" s="8"/>
      <c r="C20" s="7"/>
      <c r="D20" s="9"/>
      <c r="E20" s="9"/>
      <c r="F20" s="7"/>
      <c r="G20" s="7"/>
      <c r="H20" s="10"/>
      <c r="I20" s="10"/>
      <c r="J20" s="10" t="str">
        <f t="shared" si="0"/>
        <v/>
      </c>
    </row>
    <row r="21" s="2" customFormat="1" ht="20.1" customHeight="1" spans="1:10">
      <c r="A21" s="7"/>
      <c r="B21" s="8"/>
      <c r="C21" s="7"/>
      <c r="D21" s="9"/>
      <c r="E21" s="98"/>
      <c r="F21" s="7"/>
      <c r="G21" s="7"/>
      <c r="H21" s="10"/>
      <c r="I21" s="10"/>
      <c r="J21" s="10"/>
    </row>
    <row r="22" s="2" customFormat="1" ht="20.1" customHeight="1" spans="1:10">
      <c r="A22" s="13" t="s">
        <v>139</v>
      </c>
      <c r="B22" s="14"/>
      <c r="C22" s="11"/>
      <c r="D22" s="9"/>
      <c r="E22" s="9"/>
      <c r="F22" s="11"/>
      <c r="G22" s="11"/>
      <c r="H22" s="10">
        <f>SUM(H5:H21)</f>
        <v>0</v>
      </c>
      <c r="I22" s="10">
        <f>SUM(I5:I21)</f>
        <v>0</v>
      </c>
      <c r="J22" s="10" t="str">
        <f>IF(H22=0,"",(I22-H22)/H22*100)</f>
        <v/>
      </c>
    </row>
    <row r="23" s="2" customFormat="1" ht="20.1" customHeight="1" spans="1:1">
      <c r="A23" s="15" t="e">
        <f>'交易性-股票'!A23</f>
        <v>#REF!</v>
      </c>
    </row>
    <row r="24" s="2" customFormat="1" ht="20.1" customHeight="1" spans="1:1">
      <c r="A24" s="15" t="e">
        <f>CONCATENATE(#REF!,#REF!,#REF!,#REF!,#REF!,#REF!,#REF!)</f>
        <v>#REF!</v>
      </c>
    </row>
    <row r="25" ht="20.1" customHeight="1"/>
    <row r="26" ht="20.1" customHeight="1"/>
    <row r="27" ht="20.1" customHeight="1"/>
    <row r="28" ht="20.1" customHeight="1"/>
    <row r="29" ht="20.1" customHeight="1"/>
    <row r="30" ht="20.1" customHeight="1"/>
    <row r="31" ht="20.1" customHeight="1"/>
    <row r="32" ht="20.1" customHeight="1"/>
    <row r="33" ht="20.1" customHeight="1"/>
  </sheetData>
  <mergeCells count="3">
    <mergeCell ref="A1:J1"/>
    <mergeCell ref="A2:J2"/>
    <mergeCell ref="A22:B22"/>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
  <sheetViews>
    <sheetView showGridLines="0" view="pageBreakPreview" zoomScaleNormal="100" workbookViewId="0">
      <selection activeCell="L45" sqref="L45"/>
    </sheetView>
  </sheetViews>
  <sheetFormatPr defaultColWidth="8.625" defaultRowHeight="13"/>
  <cols>
    <col min="1" max="1" width="6" style="4" customWidth="1"/>
    <col min="2" max="2" width="20.875" style="4" customWidth="1"/>
    <col min="3" max="3" width="8.5" style="4" customWidth="1"/>
    <col min="4" max="5" width="13.875" style="4" customWidth="1"/>
    <col min="6" max="6" width="11.125" style="4" customWidth="1"/>
    <col min="7" max="8" width="17.125" style="4" customWidth="1"/>
    <col min="9" max="9" width="25.875" style="4" customWidth="1"/>
    <col min="10" max="16384" width="8.625" style="4"/>
  </cols>
  <sheetData>
    <row r="1" s="1" customFormat="1" ht="24.95" customHeight="1" spans="1:9">
      <c r="A1" s="16" t="s">
        <v>726</v>
      </c>
      <c r="B1" s="16"/>
      <c r="C1" s="16"/>
      <c r="D1" s="16"/>
      <c r="E1" s="16"/>
      <c r="F1" s="16"/>
      <c r="G1" s="16"/>
      <c r="H1" s="16"/>
      <c r="I1" s="16"/>
    </row>
    <row r="2" s="2" customFormat="1" ht="20.1" customHeight="1" spans="1:9">
      <c r="A2" s="3" t="e">
        <f>CONCATENATE(#REF!,#REF!,#REF!,#REF!,#REF!,#REF!,#REF!)</f>
        <v>#REF!</v>
      </c>
      <c r="B2" s="3"/>
      <c r="C2" s="3"/>
      <c r="D2" s="3"/>
      <c r="E2" s="3"/>
      <c r="F2" s="3"/>
      <c r="G2" s="3"/>
      <c r="H2" s="3"/>
      <c r="I2" s="3"/>
    </row>
    <row r="3" s="2" customFormat="1" ht="20.1" customHeight="1" spans="1:9">
      <c r="A3" s="2" t="e">
        <f>#REF!&amp;#REF!</f>
        <v>#REF!</v>
      </c>
      <c r="I3" s="6" t="s">
        <v>1</v>
      </c>
    </row>
    <row r="4" s="2" customFormat="1" ht="24.95" customHeight="1" spans="1:9">
      <c r="A4" s="7" t="s">
        <v>3</v>
      </c>
      <c r="B4" s="7" t="s">
        <v>727</v>
      </c>
      <c r="C4" s="7" t="s">
        <v>728</v>
      </c>
      <c r="D4" s="7" t="s">
        <v>162</v>
      </c>
      <c r="E4" s="7" t="s">
        <v>675</v>
      </c>
      <c r="F4" s="7" t="s">
        <v>143</v>
      </c>
      <c r="G4" s="7" t="s">
        <v>91</v>
      </c>
      <c r="H4" s="7" t="s">
        <v>92</v>
      </c>
      <c r="I4" s="7" t="s">
        <v>729</v>
      </c>
    </row>
    <row r="5" s="2" customFormat="1" ht="20.1" customHeight="1" spans="1:9">
      <c r="A5" s="7"/>
      <c r="B5" s="8"/>
      <c r="C5" s="7"/>
      <c r="D5" s="7"/>
      <c r="E5" s="7"/>
      <c r="F5" s="7"/>
      <c r="G5" s="10"/>
      <c r="H5" s="10"/>
      <c r="I5" s="11"/>
    </row>
    <row r="6" s="2" customFormat="1" ht="20.1" customHeight="1" spans="1:9">
      <c r="A6" s="7"/>
      <c r="B6" s="8"/>
      <c r="C6" s="7"/>
      <c r="D6" s="7"/>
      <c r="E6" s="7"/>
      <c r="F6" s="7"/>
      <c r="G6" s="10"/>
      <c r="H6" s="10"/>
      <c r="I6" s="11"/>
    </row>
    <row r="7" s="2" customFormat="1" ht="20.1" customHeight="1" spans="1:9">
      <c r="A7" s="7"/>
      <c r="B7" s="8"/>
      <c r="C7" s="7"/>
      <c r="D7" s="7"/>
      <c r="E7" s="7"/>
      <c r="F7" s="7"/>
      <c r="G7" s="10"/>
      <c r="H7" s="10"/>
      <c r="I7" s="11"/>
    </row>
    <row r="8" s="2" customFormat="1" ht="20.1" customHeight="1" spans="1:9">
      <c r="A8" s="7"/>
      <c r="B8" s="8"/>
      <c r="C8" s="7"/>
      <c r="D8" s="7"/>
      <c r="E8" s="7"/>
      <c r="F8" s="7"/>
      <c r="G8" s="10"/>
      <c r="H8" s="10"/>
      <c r="I8" s="11"/>
    </row>
    <row r="9" s="2" customFormat="1" ht="20.1" customHeight="1" spans="1:9">
      <c r="A9" s="7"/>
      <c r="B9" s="8"/>
      <c r="C9" s="7"/>
      <c r="D9" s="7"/>
      <c r="E9" s="7"/>
      <c r="F9" s="7"/>
      <c r="G9" s="10"/>
      <c r="H9" s="10"/>
      <c r="I9" s="11"/>
    </row>
    <row r="10" s="2" customFormat="1" ht="20.1" customHeight="1" spans="1:9">
      <c r="A10" s="7"/>
      <c r="B10" s="8"/>
      <c r="C10" s="7"/>
      <c r="D10" s="7"/>
      <c r="E10" s="7"/>
      <c r="F10" s="7"/>
      <c r="G10" s="10"/>
      <c r="H10" s="10"/>
      <c r="I10" s="11"/>
    </row>
    <row r="11" s="2" customFormat="1" ht="20.1" customHeight="1" spans="1:9">
      <c r="A11" s="7"/>
      <c r="B11" s="8"/>
      <c r="C11" s="7"/>
      <c r="D11" s="7"/>
      <c r="E11" s="7"/>
      <c r="F11" s="7"/>
      <c r="G11" s="10"/>
      <c r="H11" s="10"/>
      <c r="I11" s="11"/>
    </row>
    <row r="12" s="2" customFormat="1" ht="20.1" customHeight="1" spans="1:9">
      <c r="A12" s="7"/>
      <c r="B12" s="8"/>
      <c r="C12" s="7"/>
      <c r="D12" s="7"/>
      <c r="E12" s="7"/>
      <c r="F12" s="7"/>
      <c r="G12" s="10"/>
      <c r="H12" s="10"/>
      <c r="I12" s="11"/>
    </row>
    <row r="13" s="2" customFormat="1" ht="20.1" customHeight="1" spans="1:9">
      <c r="A13" s="7"/>
      <c r="B13" s="8"/>
      <c r="C13" s="7"/>
      <c r="D13" s="7"/>
      <c r="E13" s="7"/>
      <c r="F13" s="7"/>
      <c r="G13" s="10"/>
      <c r="H13" s="10"/>
      <c r="I13" s="11"/>
    </row>
    <row r="14" s="2" customFormat="1" ht="20.1" customHeight="1" spans="1:9">
      <c r="A14" s="7"/>
      <c r="B14" s="8"/>
      <c r="C14" s="7"/>
      <c r="D14" s="7"/>
      <c r="E14" s="7"/>
      <c r="F14" s="7"/>
      <c r="G14" s="10"/>
      <c r="H14" s="10"/>
      <c r="I14" s="11"/>
    </row>
    <row r="15" s="2" customFormat="1" ht="20.1" customHeight="1" spans="1:9">
      <c r="A15" s="7"/>
      <c r="B15" s="8"/>
      <c r="C15" s="7"/>
      <c r="D15" s="7"/>
      <c r="E15" s="7"/>
      <c r="F15" s="7"/>
      <c r="G15" s="10"/>
      <c r="H15" s="10"/>
      <c r="I15" s="11"/>
    </row>
    <row r="16" s="2" customFormat="1" ht="20.1" customHeight="1" spans="1:9">
      <c r="A16" s="7"/>
      <c r="B16" s="8"/>
      <c r="C16" s="7"/>
      <c r="D16" s="7"/>
      <c r="E16" s="7"/>
      <c r="F16" s="7"/>
      <c r="G16" s="10"/>
      <c r="H16" s="10"/>
      <c r="I16" s="36"/>
    </row>
    <row r="17" s="2" customFormat="1" ht="20.1" customHeight="1" spans="1:9">
      <c r="A17" s="7"/>
      <c r="B17" s="8"/>
      <c r="C17" s="7"/>
      <c r="D17" s="7"/>
      <c r="E17" s="7"/>
      <c r="F17" s="7"/>
      <c r="G17" s="10"/>
      <c r="H17" s="12"/>
      <c r="I17" s="11"/>
    </row>
    <row r="18" s="2" customFormat="1" ht="20.1" customHeight="1" spans="1:9">
      <c r="A18" s="7"/>
      <c r="B18" s="8"/>
      <c r="C18" s="7"/>
      <c r="D18" s="7"/>
      <c r="E18" s="7"/>
      <c r="F18" s="7"/>
      <c r="G18" s="10"/>
      <c r="H18" s="10"/>
      <c r="I18" s="37"/>
    </row>
    <row r="19" s="2" customFormat="1" ht="20.1" customHeight="1" spans="1:9">
      <c r="A19" s="7"/>
      <c r="B19" s="8"/>
      <c r="C19" s="7"/>
      <c r="D19" s="7"/>
      <c r="E19" s="7"/>
      <c r="F19" s="7"/>
      <c r="G19" s="10"/>
      <c r="H19" s="10"/>
      <c r="I19" s="11"/>
    </row>
    <row r="20" s="2" customFormat="1" ht="20.1" customHeight="1" spans="1:9">
      <c r="A20" s="7"/>
      <c r="B20" s="8"/>
      <c r="C20" s="7"/>
      <c r="D20" s="7"/>
      <c r="E20" s="7"/>
      <c r="F20" s="7"/>
      <c r="G20" s="10"/>
      <c r="H20" s="10"/>
      <c r="I20" s="11"/>
    </row>
    <row r="21" s="2" customFormat="1" ht="20.1" customHeight="1" spans="1:9">
      <c r="A21" s="7"/>
      <c r="B21" s="8"/>
      <c r="C21" s="7"/>
      <c r="D21" s="7"/>
      <c r="E21" s="13"/>
      <c r="F21" s="7"/>
      <c r="G21" s="10"/>
      <c r="H21" s="10"/>
      <c r="I21" s="11"/>
    </row>
    <row r="22" s="2" customFormat="1" ht="20.1" customHeight="1" spans="1:9">
      <c r="A22" s="7"/>
      <c r="B22" s="8"/>
      <c r="C22" s="7"/>
      <c r="D22" s="7"/>
      <c r="E22" s="7"/>
      <c r="F22" s="7"/>
      <c r="G22" s="10"/>
      <c r="H22" s="10"/>
      <c r="I22" s="11"/>
    </row>
    <row r="23" s="2" customFormat="1" ht="20.1" customHeight="1" spans="1:9">
      <c r="A23" s="7"/>
      <c r="B23" s="8"/>
      <c r="C23" s="7"/>
      <c r="D23" s="7"/>
      <c r="E23" s="7"/>
      <c r="F23" s="7"/>
      <c r="G23" s="10"/>
      <c r="H23" s="10"/>
      <c r="I23" s="11"/>
    </row>
    <row r="24" s="2" customFormat="1" ht="20.1" customHeight="1" spans="1:19">
      <c r="A24" s="13" t="s">
        <v>656</v>
      </c>
      <c r="B24" s="14"/>
      <c r="C24" s="7"/>
      <c r="D24" s="7"/>
      <c r="E24" s="7"/>
      <c r="F24" s="7"/>
      <c r="G24" s="10">
        <f>SUM(G5:G23)</f>
        <v>0</v>
      </c>
      <c r="H24" s="10">
        <f>SUM(H5:H23)</f>
        <v>0</v>
      </c>
      <c r="I24" s="39"/>
      <c r="J24" s="40"/>
      <c r="K24" s="40"/>
      <c r="L24" s="40"/>
      <c r="M24" s="40"/>
      <c r="N24" s="40"/>
      <c r="O24" s="40"/>
      <c r="P24" s="40"/>
      <c r="Q24" s="40"/>
      <c r="R24" s="40"/>
      <c r="S24" s="40"/>
    </row>
    <row r="25" s="2" customFormat="1" ht="15.75" customHeight="1" spans="1:1">
      <c r="A25" s="2">
        <f>长期借款!A25</f>
        <v>0</v>
      </c>
    </row>
    <row r="26" s="2" customFormat="1" ht="15.75" customHeight="1" spans="1:1">
      <c r="A26" s="15" t="e">
        <f>CONCATENATE(#REF!,#REF!,#REF!,#REF!,#REF!,#REF!,#REF!)</f>
        <v>#REF!</v>
      </c>
    </row>
  </sheetData>
  <mergeCells count="3">
    <mergeCell ref="A1:I1"/>
    <mergeCell ref="A2:I2"/>
    <mergeCell ref="A24:B24"/>
  </mergeCells>
  <printOptions horizontalCentered="1"/>
  <pageMargins left="0.62992125984252" right="0.62992125984252" top="0.708661417322835" bottom="0.590551181102362" header="1.02362204724409" footer="0.511811023622047"/>
  <pageSetup paperSize="9" scale="93"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view="pageBreakPreview" zoomScale="160" zoomScaleNormal="100" workbookViewId="0">
      <selection activeCell="L45" sqref="L45"/>
    </sheetView>
  </sheetViews>
  <sheetFormatPr defaultColWidth="11" defaultRowHeight="15.5" outlineLevelCol="7"/>
  <sheetData>
    <row r="1" ht="23" spans="1:8">
      <c r="A1" s="20" t="s">
        <v>730</v>
      </c>
      <c r="B1" s="20"/>
      <c r="C1" s="20"/>
      <c r="D1" s="20"/>
      <c r="E1" s="20"/>
      <c r="F1" s="20"/>
      <c r="G1" s="20"/>
      <c r="H1" s="20"/>
    </row>
    <row r="2" spans="1:8">
      <c r="A2" s="21" t="e">
        <f>应付债券!A2</f>
        <v>#REF!</v>
      </c>
      <c r="B2" s="21"/>
      <c r="C2" s="21"/>
      <c r="D2" s="21"/>
      <c r="E2" s="21"/>
      <c r="F2" s="21"/>
      <c r="G2" s="21"/>
      <c r="H2" s="21"/>
    </row>
    <row r="3" s="38" customFormat="1" ht="13" spans="1:8">
      <c r="A3" s="18" t="e">
        <f>应付债券!A3</f>
        <v>#REF!</v>
      </c>
      <c r="B3" s="18"/>
      <c r="C3" s="18"/>
      <c r="D3" s="18"/>
      <c r="E3" s="18"/>
      <c r="F3" s="18"/>
      <c r="G3" s="18"/>
      <c r="H3" s="22" t="s">
        <v>231</v>
      </c>
    </row>
    <row r="4" s="38" customFormat="1" ht="13" spans="1:8">
      <c r="A4" s="7" t="s">
        <v>3</v>
      </c>
      <c r="B4" s="7" t="s">
        <v>623</v>
      </c>
      <c r="C4" s="7" t="s">
        <v>731</v>
      </c>
      <c r="D4" s="7" t="s">
        <v>732</v>
      </c>
      <c r="E4" s="7" t="s">
        <v>228</v>
      </c>
      <c r="F4" s="7" t="s">
        <v>91</v>
      </c>
      <c r="G4" s="7" t="s">
        <v>92</v>
      </c>
      <c r="H4" s="24" t="s">
        <v>6</v>
      </c>
    </row>
    <row r="5" s="38" customFormat="1" ht="13" spans="1:8">
      <c r="A5" s="26"/>
      <c r="B5" s="26"/>
      <c r="C5" s="26"/>
      <c r="D5" s="26"/>
      <c r="E5" s="26"/>
      <c r="F5" s="26"/>
      <c r="G5" s="26"/>
      <c r="H5" s="26"/>
    </row>
    <row r="6" s="38" customFormat="1" ht="13" spans="1:8">
      <c r="A6" s="26"/>
      <c r="B6" s="26"/>
      <c r="C6" s="26"/>
      <c r="D6" s="26"/>
      <c r="E6" s="26"/>
      <c r="F6" s="26"/>
      <c r="G6" s="26"/>
      <c r="H6" s="26"/>
    </row>
    <row r="7" s="38" customFormat="1" ht="13" spans="1:8">
      <c r="A7" s="26"/>
      <c r="B7" s="26"/>
      <c r="C7" s="26"/>
      <c r="D7" s="26"/>
      <c r="E7" s="26"/>
      <c r="F7" s="26"/>
      <c r="G7" s="26"/>
      <c r="H7" s="26"/>
    </row>
    <row r="8" s="38" customFormat="1" ht="13" spans="1:8">
      <c r="A8" s="26"/>
      <c r="B8" s="26"/>
      <c r="C8" s="26"/>
      <c r="D8" s="26"/>
      <c r="E8" s="26"/>
      <c r="F8" s="26"/>
      <c r="G8" s="26"/>
      <c r="H8" s="26"/>
    </row>
    <row r="9" s="38" customFormat="1" ht="13" spans="1:8">
      <c r="A9" s="26"/>
      <c r="B9" s="26"/>
      <c r="C9" s="26"/>
      <c r="D9" s="26"/>
      <c r="E9" s="26"/>
      <c r="F9" s="26"/>
      <c r="G9" s="26"/>
      <c r="H9" s="26"/>
    </row>
    <row r="10" s="38" customFormat="1" ht="13" spans="1:8">
      <c r="A10" s="26"/>
      <c r="B10" s="26"/>
      <c r="C10" s="26"/>
      <c r="D10" s="26"/>
      <c r="E10" s="26"/>
      <c r="F10" s="26"/>
      <c r="G10" s="26"/>
      <c r="H10" s="26"/>
    </row>
    <row r="11" s="38" customFormat="1" ht="13" spans="1:8">
      <c r="A11" s="26"/>
      <c r="B11" s="26"/>
      <c r="C11" s="26"/>
      <c r="D11" s="26"/>
      <c r="E11" s="26"/>
      <c r="F11" s="26"/>
      <c r="G11" s="26"/>
      <c r="H11" s="26"/>
    </row>
    <row r="12" s="38" customFormat="1" ht="13" spans="1:8">
      <c r="A12" s="26"/>
      <c r="B12" s="26"/>
      <c r="C12" s="26"/>
      <c r="D12" s="26"/>
      <c r="E12" s="26"/>
      <c r="F12" s="26"/>
      <c r="G12" s="26"/>
      <c r="H12" s="26"/>
    </row>
    <row r="13" s="38" customFormat="1" ht="13" spans="1:8">
      <c r="A13" s="26"/>
      <c r="B13" s="23" t="s">
        <v>175</v>
      </c>
      <c r="C13" s="26"/>
      <c r="D13" s="26"/>
      <c r="E13" s="26"/>
      <c r="F13" s="26"/>
      <c r="G13" s="26"/>
      <c r="H13" s="26"/>
    </row>
    <row r="14" s="38" customFormat="1" ht="13" spans="1:1">
      <c r="A14" s="38">
        <f>应付债券!A25</f>
        <v>0</v>
      </c>
    </row>
    <row r="15" s="38" customFormat="1" ht="13" spans="1:1">
      <c r="A15" s="38" t="e">
        <f>应付债券!A26</f>
        <v>#REF!</v>
      </c>
    </row>
    <row r="16" s="38" customFormat="1" ht="13"/>
  </sheetData>
  <mergeCells count="2">
    <mergeCell ref="A1:H1"/>
    <mergeCell ref="A2:H2"/>
  </mergeCells>
  <printOptions horizontalCentered="1"/>
  <pageMargins left="0.62992125984252" right="0.62992125984252" top="0.708661417322835" bottom="0.590551181102362" header="1.02362204724409" footer="0.511811023622047"/>
  <pageSetup paperSize="9" fitToHeight="0" orientation="landscape"/>
  <headerFooter scaleWithDoc="0">
    <oddFooter>&amp;C&amp;"宋体,常规"&amp;10第 &amp;P 页，共 &amp;N 页&amp;R&amp;"宋体,常规"&amp;10评估机构：中环松德（北京）资产评估有限公司</oddFooter>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5">
    <pageSetUpPr fitToPage="1"/>
  </sheetPr>
  <dimension ref="A1:I26"/>
  <sheetViews>
    <sheetView view="pageBreakPreview" zoomScaleNormal="100" workbookViewId="0">
      <selection activeCell="P21" sqref="P21"/>
    </sheetView>
  </sheetViews>
  <sheetFormatPr defaultColWidth="9" defaultRowHeight="15.75" customHeight="1"/>
  <cols>
    <col min="1" max="1" width="4.375" style="4" customWidth="1"/>
    <col min="2" max="2" width="18.875" style="4" customWidth="1"/>
    <col min="3" max="3" width="13.875" style="4" customWidth="1"/>
    <col min="4" max="4" width="12.5" style="4" customWidth="1"/>
    <col min="5" max="5" width="13.125" style="4" customWidth="1"/>
    <col min="6" max="6" width="14.125" style="4" customWidth="1"/>
    <col min="7" max="8" width="13.375" style="4" customWidth="1"/>
    <col min="9" max="9" width="24.625" style="4" customWidth="1"/>
    <col min="10" max="16384" width="9" style="4"/>
  </cols>
  <sheetData>
    <row r="1" s="1" customFormat="1" ht="24.95" customHeight="1" spans="1:9">
      <c r="A1" s="5" t="s">
        <v>733</v>
      </c>
      <c r="B1" s="5"/>
      <c r="C1" s="5"/>
      <c r="D1" s="5"/>
      <c r="E1" s="5"/>
      <c r="F1" s="5"/>
      <c r="G1" s="5"/>
      <c r="H1" s="5"/>
      <c r="I1" s="5"/>
    </row>
    <row r="2" s="2" customFormat="1" ht="20.1" customHeight="1" spans="1:9">
      <c r="A2" s="3" t="e">
        <f>CONCATENATE(#REF!,#REF!,#REF!,#REF!,#REF!,#REF!,#REF!)</f>
        <v>#REF!</v>
      </c>
      <c r="B2" s="3"/>
      <c r="C2" s="3"/>
      <c r="D2" s="3"/>
      <c r="E2" s="3"/>
      <c r="F2" s="3"/>
      <c r="G2" s="3"/>
      <c r="H2" s="3"/>
      <c r="I2" s="3"/>
    </row>
    <row r="3" s="2" customFormat="1" ht="20.1" customHeight="1" spans="1:9">
      <c r="A3" s="2" t="e">
        <f>#REF!&amp;#REF!</f>
        <v>#REF!</v>
      </c>
      <c r="I3" s="6" t="s">
        <v>1</v>
      </c>
    </row>
    <row r="4" s="3" customFormat="1" ht="20.1" customHeight="1" spans="1:9">
      <c r="A4" s="7" t="s">
        <v>3</v>
      </c>
      <c r="B4" s="7" t="s">
        <v>155</v>
      </c>
      <c r="C4" s="7" t="s">
        <v>162</v>
      </c>
      <c r="D4" s="7" t="s">
        <v>161</v>
      </c>
      <c r="E4" s="30" t="s">
        <v>91</v>
      </c>
      <c r="F4" s="31"/>
      <c r="G4" s="32"/>
      <c r="H4" s="7" t="s">
        <v>92</v>
      </c>
      <c r="I4" s="7" t="s">
        <v>6</v>
      </c>
    </row>
    <row r="5" s="3" customFormat="1" ht="20.1" customHeight="1" spans="1:9">
      <c r="A5" s="7"/>
      <c r="B5" s="7"/>
      <c r="C5" s="7"/>
      <c r="D5" s="7"/>
      <c r="E5" s="7" t="s">
        <v>734</v>
      </c>
      <c r="F5" s="7" t="s">
        <v>735</v>
      </c>
      <c r="G5" s="7" t="s">
        <v>175</v>
      </c>
      <c r="H5" s="7"/>
      <c r="I5" s="7"/>
    </row>
    <row r="6" s="2" customFormat="1" ht="20.1" customHeight="1" spans="1:9">
      <c r="A6" s="7"/>
      <c r="B6" s="8"/>
      <c r="C6" s="33"/>
      <c r="D6" s="34"/>
      <c r="E6" s="10"/>
      <c r="F6" s="10"/>
      <c r="G6" s="10"/>
      <c r="H6" s="10"/>
      <c r="I6" s="11"/>
    </row>
    <row r="7" s="2" customFormat="1" ht="20.1" customHeight="1" spans="1:9">
      <c r="A7" s="7"/>
      <c r="B7" s="8"/>
      <c r="C7" s="33"/>
      <c r="D7" s="34"/>
      <c r="E7" s="10"/>
      <c r="F7" s="10"/>
      <c r="G7" s="10"/>
      <c r="H7" s="10"/>
      <c r="I7" s="11"/>
    </row>
    <row r="8" s="2" customFormat="1" ht="20.1" customHeight="1" spans="1:9">
      <c r="A8" s="7"/>
      <c r="B8" s="8"/>
      <c r="C8" s="33"/>
      <c r="D8" s="34"/>
      <c r="E8" s="10"/>
      <c r="F8" s="10"/>
      <c r="G8" s="10"/>
      <c r="H8" s="10"/>
      <c r="I8" s="11"/>
    </row>
    <row r="9" s="2" customFormat="1" ht="20.1" customHeight="1" spans="1:9">
      <c r="A9" s="7"/>
      <c r="B9" s="8"/>
      <c r="C9" s="33"/>
      <c r="D9" s="34"/>
      <c r="E9" s="10"/>
      <c r="F9" s="10"/>
      <c r="G9" s="10"/>
      <c r="H9" s="10"/>
      <c r="I9" s="11"/>
    </row>
    <row r="10" s="2" customFormat="1" ht="20.1" customHeight="1" spans="1:9">
      <c r="A10" s="7"/>
      <c r="B10" s="8"/>
      <c r="C10" s="33"/>
      <c r="D10" s="34"/>
      <c r="E10" s="10"/>
      <c r="F10" s="10"/>
      <c r="G10" s="10"/>
      <c r="H10" s="10"/>
      <c r="I10" s="11"/>
    </row>
    <row r="11" s="2" customFormat="1" ht="20.1" customHeight="1" spans="1:9">
      <c r="A11" s="7"/>
      <c r="B11" s="8"/>
      <c r="C11" s="33"/>
      <c r="D11" s="34"/>
      <c r="E11" s="10"/>
      <c r="F11" s="10"/>
      <c r="G11" s="10"/>
      <c r="H11" s="10"/>
      <c r="I11" s="11"/>
    </row>
    <row r="12" s="2" customFormat="1" ht="20.1" customHeight="1" spans="1:9">
      <c r="A12" s="7"/>
      <c r="B12" s="8"/>
      <c r="C12" s="33"/>
      <c r="D12" s="34"/>
      <c r="E12" s="10"/>
      <c r="F12" s="10"/>
      <c r="G12" s="10"/>
      <c r="H12" s="10"/>
      <c r="I12" s="11"/>
    </row>
    <row r="13" s="2" customFormat="1" ht="20.1" customHeight="1" spans="1:9">
      <c r="A13" s="7"/>
      <c r="B13" s="8"/>
      <c r="C13" s="33"/>
      <c r="D13" s="34"/>
      <c r="E13" s="10"/>
      <c r="F13" s="10"/>
      <c r="G13" s="10"/>
      <c r="H13" s="10"/>
      <c r="I13" s="11"/>
    </row>
    <row r="14" s="2" customFormat="1" ht="20.1" customHeight="1" spans="1:9">
      <c r="A14" s="7"/>
      <c r="B14" s="8"/>
      <c r="C14" s="33"/>
      <c r="D14" s="34"/>
      <c r="E14" s="10"/>
      <c r="F14" s="10"/>
      <c r="G14" s="10"/>
      <c r="H14" s="10"/>
      <c r="I14" s="36"/>
    </row>
    <row r="15" s="2" customFormat="1" ht="20.1" customHeight="1" spans="1:9">
      <c r="A15" s="7"/>
      <c r="B15" s="8"/>
      <c r="C15" s="33"/>
      <c r="D15" s="34"/>
      <c r="E15" s="10"/>
      <c r="F15" s="10"/>
      <c r="G15" s="10"/>
      <c r="H15" s="12"/>
      <c r="I15" s="11"/>
    </row>
    <row r="16" s="2" customFormat="1" ht="20.1" customHeight="1" spans="1:9">
      <c r="A16" s="7"/>
      <c r="B16" s="8"/>
      <c r="C16" s="33"/>
      <c r="D16" s="34"/>
      <c r="E16" s="10"/>
      <c r="F16" s="10"/>
      <c r="G16" s="10"/>
      <c r="H16" s="10"/>
      <c r="I16" s="37"/>
    </row>
    <row r="17" s="2" customFormat="1" ht="20.1" customHeight="1" spans="1:9">
      <c r="A17" s="7"/>
      <c r="B17" s="8"/>
      <c r="C17" s="33"/>
      <c r="D17" s="34"/>
      <c r="E17" s="10"/>
      <c r="F17" s="10"/>
      <c r="G17" s="10"/>
      <c r="H17" s="10"/>
      <c r="I17" s="11"/>
    </row>
    <row r="18" s="2" customFormat="1" ht="20.1" customHeight="1" spans="1:9">
      <c r="A18" s="7"/>
      <c r="B18" s="8"/>
      <c r="C18" s="33"/>
      <c r="D18" s="34"/>
      <c r="E18" s="10"/>
      <c r="F18" s="10"/>
      <c r="G18" s="10"/>
      <c r="H18" s="10"/>
      <c r="I18" s="11"/>
    </row>
    <row r="19" s="2" customFormat="1" ht="20.1" customHeight="1" spans="1:9">
      <c r="A19" s="7"/>
      <c r="B19" s="8"/>
      <c r="C19" s="33"/>
      <c r="D19" s="34"/>
      <c r="E19" s="12"/>
      <c r="F19" s="10"/>
      <c r="G19" s="10"/>
      <c r="H19" s="10"/>
      <c r="I19" s="11"/>
    </row>
    <row r="20" s="2" customFormat="1" ht="20.1" customHeight="1" spans="1:9">
      <c r="A20" s="7"/>
      <c r="B20" s="8"/>
      <c r="C20" s="33"/>
      <c r="D20" s="34"/>
      <c r="E20" s="10"/>
      <c r="F20" s="10"/>
      <c r="G20" s="10"/>
      <c r="H20" s="10"/>
      <c r="I20" s="11"/>
    </row>
    <row r="21" s="2" customFormat="1" ht="20.1" customHeight="1" spans="1:9">
      <c r="A21" s="7"/>
      <c r="B21" s="8"/>
      <c r="C21" s="33"/>
      <c r="D21" s="34"/>
      <c r="E21" s="10"/>
      <c r="F21" s="10"/>
      <c r="G21" s="10"/>
      <c r="H21" s="10"/>
      <c r="I21" s="11"/>
    </row>
    <row r="22" s="2" customFormat="1" ht="20.1" customHeight="1" spans="1:9">
      <c r="A22" s="7"/>
      <c r="B22" s="8"/>
      <c r="C22" s="33"/>
      <c r="D22" s="34"/>
      <c r="E22" s="10"/>
      <c r="F22" s="10"/>
      <c r="G22" s="10"/>
      <c r="H22" s="10"/>
      <c r="I22" s="11"/>
    </row>
    <row r="23" s="2" customFormat="1" ht="20.1" customHeight="1" spans="1:9">
      <c r="A23" s="7"/>
      <c r="B23" s="8"/>
      <c r="C23" s="33"/>
      <c r="D23" s="34"/>
      <c r="E23" s="10"/>
      <c r="F23" s="10"/>
      <c r="G23" s="10"/>
      <c r="H23" s="10"/>
      <c r="I23" s="11"/>
    </row>
    <row r="24" s="2" customFormat="1" ht="20.1" customHeight="1" spans="1:9">
      <c r="A24" s="13" t="s">
        <v>736</v>
      </c>
      <c r="B24" s="14"/>
      <c r="C24" s="33"/>
      <c r="D24" s="35"/>
      <c r="E24" s="10"/>
      <c r="F24" s="10"/>
      <c r="G24" s="10">
        <f>SUM(G6:G23)</f>
        <v>0</v>
      </c>
      <c r="H24" s="10">
        <f>SUM(H6:H23)</f>
        <v>0</v>
      </c>
      <c r="I24" s="11"/>
    </row>
    <row r="25" s="2" customFormat="1" customHeight="1" spans="1:1">
      <c r="A25" s="2">
        <f>应付债券!A25</f>
        <v>0</v>
      </c>
    </row>
    <row r="26" s="2" customFormat="1" customHeight="1" spans="1:1">
      <c r="A26" s="15" t="e">
        <f>CONCATENATE(#REF!,#REF!,#REF!,#REF!,#REF!,#REF!,#REF!)</f>
        <v>#REF!</v>
      </c>
    </row>
  </sheetData>
  <mergeCells count="10">
    <mergeCell ref="A1:I1"/>
    <mergeCell ref="A2:I2"/>
    <mergeCell ref="E4:G4"/>
    <mergeCell ref="A24:B24"/>
    <mergeCell ref="A4:A5"/>
    <mergeCell ref="B4:B5"/>
    <mergeCell ref="C4:C5"/>
    <mergeCell ref="D4:D5"/>
    <mergeCell ref="H4:H5"/>
    <mergeCell ref="I4:I5"/>
  </mergeCells>
  <printOptions horizontalCentered="1"/>
  <pageMargins left="0.62992125984252" right="0.62992125984252" top="0.708661417322835" bottom="0.590551181102362" header="1.02362204724409" footer="0.511811023622047"/>
  <pageSetup paperSize="9" scale="97"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view="pageBreakPreview" zoomScaleNormal="100" workbookViewId="0">
      <selection activeCell="P21" sqref="P21"/>
    </sheetView>
  </sheetViews>
  <sheetFormatPr defaultColWidth="9" defaultRowHeight="15.75" customHeight="1"/>
  <cols>
    <col min="1" max="1" width="6.125" style="4" customWidth="1"/>
    <col min="2" max="2" width="23" style="4" customWidth="1"/>
    <col min="3" max="3" width="12" style="4" customWidth="1"/>
    <col min="4" max="5" width="17.125" style="4" customWidth="1"/>
    <col min="6" max="6" width="16.5" style="4" customWidth="1"/>
    <col min="7" max="7" width="29.375" style="4" customWidth="1"/>
    <col min="8" max="16384" width="9" style="4"/>
  </cols>
  <sheetData>
    <row r="1" s="1" customFormat="1" ht="24.95" customHeight="1" spans="1:7">
      <c r="A1" s="5" t="s">
        <v>737</v>
      </c>
      <c r="B1" s="5"/>
      <c r="C1" s="5"/>
      <c r="D1" s="5"/>
      <c r="E1" s="5"/>
      <c r="F1" s="5"/>
      <c r="G1" s="5"/>
    </row>
    <row r="2" s="2" customFormat="1" ht="20.1" customHeight="1" spans="1:7">
      <c r="A2" s="3" t="e">
        <f>CONCATENATE(#REF!,#REF!,#REF!,#REF!,#REF!,#REF!,#REF!)</f>
        <v>#REF!</v>
      </c>
      <c r="B2" s="3"/>
      <c r="C2" s="3"/>
      <c r="D2" s="3"/>
      <c r="E2" s="3"/>
      <c r="F2" s="3"/>
      <c r="G2" s="3"/>
    </row>
    <row r="3" s="2" customFormat="1" ht="20.1" customHeight="1" spans="1:7">
      <c r="A3" s="2" t="e">
        <f>#REF!&amp;#REF!</f>
        <v>#REF!</v>
      </c>
      <c r="G3" s="6" t="s">
        <v>1</v>
      </c>
    </row>
    <row r="4" s="3" customFormat="1" ht="24.95" customHeight="1" spans="1:7">
      <c r="A4" s="7" t="s">
        <v>3</v>
      </c>
      <c r="B4" s="7" t="s">
        <v>155</v>
      </c>
      <c r="C4" s="7" t="s">
        <v>162</v>
      </c>
      <c r="D4" s="7" t="s">
        <v>250</v>
      </c>
      <c r="E4" s="7" t="s">
        <v>91</v>
      </c>
      <c r="F4" s="7" t="s">
        <v>92</v>
      </c>
      <c r="G4" s="7" t="s">
        <v>6</v>
      </c>
    </row>
    <row r="5" s="2" customFormat="1" ht="20.1" customHeight="1" spans="1:7">
      <c r="A5" s="7"/>
      <c r="B5" s="8"/>
      <c r="C5" s="9"/>
      <c r="D5" s="7"/>
      <c r="E5" s="10"/>
      <c r="F5" s="10"/>
      <c r="G5" s="11"/>
    </row>
    <row r="6" s="2" customFormat="1" ht="20.1" customHeight="1" spans="1:7">
      <c r="A6" s="7"/>
      <c r="B6" s="8"/>
      <c r="C6" s="9"/>
      <c r="D6" s="7"/>
      <c r="E6" s="10"/>
      <c r="F6" s="10"/>
      <c r="G6" s="11"/>
    </row>
    <row r="7" s="2" customFormat="1" ht="20.1" customHeight="1" spans="1:7">
      <c r="A7" s="7"/>
      <c r="B7" s="8"/>
      <c r="C7" s="9"/>
      <c r="D7" s="7"/>
      <c r="E7" s="10"/>
      <c r="F7" s="10"/>
      <c r="G7" s="11"/>
    </row>
    <row r="8" s="2" customFormat="1" ht="20.1" customHeight="1" spans="1:7">
      <c r="A8" s="7"/>
      <c r="B8" s="8"/>
      <c r="C8" s="9"/>
      <c r="D8" s="7"/>
      <c r="E8" s="10"/>
      <c r="F8" s="10"/>
      <c r="G8" s="11"/>
    </row>
    <row r="9" s="2" customFormat="1" ht="20.1" customHeight="1" spans="1:7">
      <c r="A9" s="7"/>
      <c r="B9" s="8"/>
      <c r="C9" s="9"/>
      <c r="D9" s="7"/>
      <c r="E9" s="10"/>
      <c r="F9" s="10"/>
      <c r="G9" s="11"/>
    </row>
    <row r="10" s="2" customFormat="1" ht="20.1" customHeight="1" spans="1:7">
      <c r="A10" s="7"/>
      <c r="B10" s="8"/>
      <c r="C10" s="9"/>
      <c r="D10" s="7"/>
      <c r="E10" s="10"/>
      <c r="F10" s="10"/>
      <c r="G10" s="11"/>
    </row>
    <row r="11" s="2" customFormat="1" ht="20.1" customHeight="1" spans="1:7">
      <c r="A11" s="7"/>
      <c r="B11" s="8"/>
      <c r="C11" s="9"/>
      <c r="D11" s="7"/>
      <c r="E11" s="10"/>
      <c r="F11" s="10"/>
      <c r="G11" s="11"/>
    </row>
    <row r="12" s="2" customFormat="1" ht="20.1" customHeight="1" spans="1:7">
      <c r="A12" s="7"/>
      <c r="B12" s="8"/>
      <c r="C12" s="9"/>
      <c r="D12" s="7"/>
      <c r="E12" s="10"/>
      <c r="F12" s="10"/>
      <c r="G12" s="11"/>
    </row>
    <row r="13" s="2" customFormat="1" ht="20.1" customHeight="1" spans="1:7">
      <c r="A13" s="7"/>
      <c r="B13" s="8"/>
      <c r="C13" s="9"/>
      <c r="D13" s="7"/>
      <c r="E13" s="10"/>
      <c r="F13" s="10"/>
      <c r="G13" s="11"/>
    </row>
    <row r="14" s="2" customFormat="1" ht="20.1" customHeight="1" spans="1:7">
      <c r="A14" s="7"/>
      <c r="B14" s="8"/>
      <c r="C14" s="9"/>
      <c r="D14" s="7"/>
      <c r="E14" s="10"/>
      <c r="F14" s="10"/>
      <c r="G14" s="11"/>
    </row>
    <row r="15" s="2" customFormat="1" ht="20.1" customHeight="1" spans="1:7">
      <c r="A15" s="7"/>
      <c r="B15" s="8"/>
      <c r="C15" s="9"/>
      <c r="D15" s="7"/>
      <c r="E15" s="10"/>
      <c r="F15" s="10"/>
      <c r="G15" s="11"/>
    </row>
    <row r="16" s="2" customFormat="1" ht="20.1" customHeight="1" spans="1:7">
      <c r="A16" s="7"/>
      <c r="B16" s="8"/>
      <c r="C16" s="9"/>
      <c r="D16" s="7"/>
      <c r="E16" s="10"/>
      <c r="F16" s="10"/>
      <c r="G16" s="11"/>
    </row>
    <row r="17" s="2" customFormat="1" ht="20.1" customHeight="1" spans="1:9">
      <c r="A17" s="7"/>
      <c r="B17" s="8"/>
      <c r="C17" s="9"/>
      <c r="D17" s="7"/>
      <c r="E17" s="10"/>
      <c r="F17" s="10"/>
      <c r="G17" s="11"/>
      <c r="I17" s="11"/>
    </row>
    <row r="18" s="2" customFormat="1" ht="20.1" customHeight="1" spans="1:7">
      <c r="A18" s="7"/>
      <c r="B18" s="8"/>
      <c r="C18" s="9"/>
      <c r="D18" s="7"/>
      <c r="E18" s="10"/>
      <c r="F18" s="10"/>
      <c r="G18" s="11"/>
    </row>
    <row r="19" s="2" customFormat="1" ht="20.1" customHeight="1" spans="1:7">
      <c r="A19" s="7"/>
      <c r="B19" s="8"/>
      <c r="C19" s="9"/>
      <c r="D19" s="7"/>
      <c r="E19" s="10"/>
      <c r="F19" s="10"/>
      <c r="G19" s="11"/>
    </row>
    <row r="20" s="2" customFormat="1" ht="20.1" customHeight="1" spans="1:7">
      <c r="A20" s="7"/>
      <c r="B20" s="8"/>
      <c r="C20" s="9"/>
      <c r="D20" s="7"/>
      <c r="E20" s="10"/>
      <c r="F20" s="10"/>
      <c r="G20" s="11"/>
    </row>
    <row r="21" s="2" customFormat="1" ht="20.1" customHeight="1" spans="1:7">
      <c r="A21" s="7"/>
      <c r="B21" s="8"/>
      <c r="C21" s="9"/>
      <c r="D21" s="7"/>
      <c r="E21" s="10"/>
      <c r="F21" s="10"/>
      <c r="G21" s="11"/>
    </row>
    <row r="22" s="2" customFormat="1" ht="20.1" customHeight="1" spans="1:7">
      <c r="A22" s="7"/>
      <c r="B22" s="8"/>
      <c r="C22" s="9"/>
      <c r="D22" s="7"/>
      <c r="E22" s="10"/>
      <c r="F22" s="10"/>
      <c r="G22" s="11"/>
    </row>
    <row r="23" s="2" customFormat="1" ht="20.1" customHeight="1" spans="1:7">
      <c r="A23" s="13" t="s">
        <v>704</v>
      </c>
      <c r="B23" s="14"/>
      <c r="C23" s="9"/>
      <c r="D23" s="7"/>
      <c r="E23" s="10">
        <f>SUM(E5:E22)</f>
        <v>0</v>
      </c>
      <c r="F23" s="10">
        <f>SUM(F5:F22)</f>
        <v>0</v>
      </c>
      <c r="G23" s="11"/>
    </row>
    <row r="24" s="2" customFormat="1" customHeight="1" spans="1:1">
      <c r="A24" s="2">
        <f>长期应付款!A25</f>
        <v>0</v>
      </c>
    </row>
    <row r="25" s="2" customFormat="1" customHeight="1" spans="1:1">
      <c r="A25" s="15" t="e">
        <f>CONCATENATE(#REF!,#REF!,#REF!,#REF!,#REF!,#REF!,#REF!)</f>
        <v>#REF!</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showZeros="0" view="pageBreakPreview" zoomScale="130" zoomScaleNormal="100" workbookViewId="0">
      <selection activeCell="P21" sqref="P21"/>
    </sheetView>
  </sheetViews>
  <sheetFormatPr defaultColWidth="9" defaultRowHeight="13"/>
  <cols>
    <col min="1" max="1" width="15.375" style="19" customWidth="1"/>
    <col min="2" max="2" width="17.5" style="19" customWidth="1"/>
    <col min="3" max="5" width="14.5" style="19" customWidth="1"/>
    <col min="6" max="6" width="17.5" style="19" customWidth="1"/>
    <col min="7" max="7" width="14.375" style="19" customWidth="1"/>
    <col min="8" max="16384" width="9" style="19"/>
  </cols>
  <sheetData>
    <row r="1" ht="23" spans="1:7">
      <c r="A1" s="20" t="s">
        <v>738</v>
      </c>
      <c r="B1" s="20"/>
      <c r="C1" s="20"/>
      <c r="D1" s="20"/>
      <c r="E1" s="20"/>
      <c r="F1" s="20"/>
      <c r="G1" s="20"/>
    </row>
    <row r="2" spans="1:7">
      <c r="A2" s="21" t="e">
        <f>预计负债!A2</f>
        <v>#REF!</v>
      </c>
      <c r="B2" s="21"/>
      <c r="C2" s="21"/>
      <c r="D2" s="21"/>
      <c r="E2" s="21"/>
      <c r="F2" s="21"/>
      <c r="G2" s="21"/>
    </row>
    <row r="3" s="18" customFormat="1" spans="1:7">
      <c r="A3" s="18" t="e">
        <f>预计负债!A3</f>
        <v>#REF!</v>
      </c>
      <c r="G3" s="22" t="s">
        <v>231</v>
      </c>
    </row>
    <row r="4" ht="33.75" customHeight="1" spans="1:10">
      <c r="A4" s="23" t="s">
        <v>3</v>
      </c>
      <c r="B4" s="23" t="s">
        <v>155</v>
      </c>
      <c r="C4" s="23" t="s">
        <v>162</v>
      </c>
      <c r="D4" s="23" t="s">
        <v>250</v>
      </c>
      <c r="E4" s="23" t="s">
        <v>91</v>
      </c>
      <c r="F4" s="24" t="s">
        <v>739</v>
      </c>
      <c r="G4" s="24" t="s">
        <v>6</v>
      </c>
      <c r="H4" s="25"/>
      <c r="I4" s="25"/>
      <c r="J4" s="25"/>
    </row>
    <row r="5" spans="1:7">
      <c r="A5" s="26"/>
      <c r="B5" s="27"/>
      <c r="C5" s="27"/>
      <c r="D5" s="27"/>
      <c r="E5" s="27"/>
      <c r="F5" s="26"/>
      <c r="G5" s="26"/>
    </row>
    <row r="6" spans="1:7">
      <c r="A6" s="28"/>
      <c r="B6" s="27"/>
      <c r="C6" s="27"/>
      <c r="D6" s="27"/>
      <c r="E6" s="27"/>
      <c r="F6" s="26"/>
      <c r="G6" s="26"/>
    </row>
    <row r="7" spans="1:7">
      <c r="A7" s="26"/>
      <c r="B7" s="26"/>
      <c r="C7" s="26"/>
      <c r="D7" s="26"/>
      <c r="E7" s="26"/>
      <c r="F7" s="26"/>
      <c r="G7" s="26"/>
    </row>
    <row r="8" spans="1:7">
      <c r="A8" s="26"/>
      <c r="B8" s="26"/>
      <c r="C8" s="26"/>
      <c r="D8" s="26"/>
      <c r="E8" s="26"/>
      <c r="F8" s="26"/>
      <c r="G8" s="26"/>
    </row>
    <row r="9" spans="1:7">
      <c r="A9" s="26"/>
      <c r="B9" s="26"/>
      <c r="C9" s="26"/>
      <c r="D9" s="26"/>
      <c r="E9" s="26"/>
      <c r="F9" s="26"/>
      <c r="G9" s="26"/>
    </row>
    <row r="10" spans="1:7">
      <c r="A10" s="26"/>
      <c r="B10" s="26"/>
      <c r="C10" s="26"/>
      <c r="D10" s="26"/>
      <c r="E10" s="26"/>
      <c r="F10" s="26"/>
      <c r="G10" s="26"/>
    </row>
    <row r="11" spans="1:7">
      <c r="A11" s="26"/>
      <c r="B11" s="26"/>
      <c r="C11" s="26"/>
      <c r="D11" s="26"/>
      <c r="E11" s="26"/>
      <c r="F11" s="26"/>
      <c r="G11" s="26"/>
    </row>
    <row r="12" spans="1:7">
      <c r="A12" s="26"/>
      <c r="B12" s="26"/>
      <c r="C12" s="26"/>
      <c r="D12" s="26"/>
      <c r="E12" s="26"/>
      <c r="F12" s="26"/>
      <c r="G12" s="26"/>
    </row>
    <row r="13" spans="1:7">
      <c r="A13" s="26"/>
      <c r="B13" s="26"/>
      <c r="C13" s="26"/>
      <c r="D13" s="26"/>
      <c r="E13" s="26"/>
      <c r="F13" s="26"/>
      <c r="G13" s="26"/>
    </row>
    <row r="14" spans="1:7">
      <c r="A14" s="26"/>
      <c r="B14" s="28" t="s">
        <v>175</v>
      </c>
      <c r="C14" s="26"/>
      <c r="D14" s="26"/>
      <c r="E14" s="26"/>
      <c r="F14" s="29"/>
      <c r="G14" s="26"/>
    </row>
    <row r="15" spans="1:7">
      <c r="A15" s="19">
        <f>预计负债!A24</f>
        <v>0</v>
      </c>
      <c r="B15" s="19">
        <f>预计负债!B24</f>
        <v>0</v>
      </c>
      <c r="C15" s="19">
        <f>预计负债!C24</f>
        <v>0</v>
      </c>
      <c r="D15" s="19">
        <f>预计负债!D24</f>
        <v>0</v>
      </c>
      <c r="E15" s="19">
        <f>预计负债!E24</f>
        <v>0</v>
      </c>
      <c r="F15" s="19">
        <f>预计负债!F24</f>
        <v>0</v>
      </c>
      <c r="G15" s="19">
        <f>预计负债!G24</f>
        <v>0</v>
      </c>
    </row>
    <row r="16" spans="1:1">
      <c r="A16" s="19" t="e">
        <f>预计负债!A25</f>
        <v>#REF!</v>
      </c>
    </row>
  </sheetData>
  <mergeCells count="2">
    <mergeCell ref="A1:G1"/>
    <mergeCell ref="A2:G2"/>
  </mergeCells>
  <printOptions horizontalCentered="1"/>
  <pageMargins left="0.62992125984252" right="0.62992125984252" top="0.708661417322835" bottom="0.590551181102362" header="1.02362204724409" footer="0.511811023622047"/>
  <pageSetup paperSize="9" fitToHeight="0" orientation="landscape" horizontalDpi="1200" verticalDpi="1200"/>
  <headerFooter scaleWithDoc="0">
    <oddFooter>&amp;C&amp;"宋体,常规"&amp;10第 &amp;P 页，共 &amp;N 页&amp;R&amp;"宋体,常规"&amp;10评估机构：中环松德（北京）资产评估有限公司</oddFooter>
  </headerFooter>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7">
    <pageSetUpPr fitToPage="1"/>
  </sheetPr>
  <dimension ref="A1:I25"/>
  <sheetViews>
    <sheetView view="pageBreakPreview" zoomScaleNormal="100" workbookViewId="0">
      <selection activeCell="P21" sqref="P21"/>
    </sheetView>
  </sheetViews>
  <sheetFormatPr defaultColWidth="9" defaultRowHeight="15.75" customHeight="1"/>
  <cols>
    <col min="1" max="1" width="6.125" style="4" customWidth="1"/>
    <col min="2" max="2" width="27.875" style="4" customWidth="1"/>
    <col min="3" max="3" width="14.125" style="4" customWidth="1"/>
    <col min="4" max="5" width="22.5" style="4" customWidth="1"/>
    <col min="6" max="6" width="27.625" style="4" customWidth="1"/>
    <col min="7" max="16384" width="9" style="4"/>
  </cols>
  <sheetData>
    <row r="1" s="1" customFormat="1" ht="24.95" customHeight="1" spans="1:6">
      <c r="A1" s="5" t="s">
        <v>740</v>
      </c>
      <c r="B1" s="16"/>
      <c r="C1" s="16"/>
      <c r="D1" s="16"/>
      <c r="E1" s="16"/>
      <c r="F1" s="16"/>
    </row>
    <row r="2" s="2" customFormat="1" ht="20.1" customHeight="1" spans="1:6">
      <c r="A2" s="3" t="e">
        <f>CONCATENATE(#REF!,#REF!,#REF!,#REF!,#REF!,#REF!,#REF!)</f>
        <v>#REF!</v>
      </c>
      <c r="B2" s="3"/>
      <c r="C2" s="3"/>
      <c r="D2" s="3"/>
      <c r="E2" s="3"/>
      <c r="F2" s="3"/>
    </row>
    <row r="3" s="2" customFormat="1" ht="20.1" customHeight="1" spans="1:6">
      <c r="A3" s="2" t="e">
        <f>#REF!&amp;#REF!</f>
        <v>#REF!</v>
      </c>
      <c r="F3" s="6" t="s">
        <v>1</v>
      </c>
    </row>
    <row r="4" s="3" customFormat="1" ht="24.95" customHeight="1" spans="1:6">
      <c r="A4" s="7" t="s">
        <v>3</v>
      </c>
      <c r="B4" s="7" t="s">
        <v>741</v>
      </c>
      <c r="C4" s="7" t="s">
        <v>162</v>
      </c>
      <c r="D4" s="7" t="s">
        <v>91</v>
      </c>
      <c r="E4" s="7" t="s">
        <v>92</v>
      </c>
      <c r="F4" s="7" t="s">
        <v>6</v>
      </c>
    </row>
    <row r="5" s="2" customFormat="1" ht="20.1" customHeight="1" spans="1:6">
      <c r="A5" s="7"/>
      <c r="B5" s="8"/>
      <c r="C5" s="9"/>
      <c r="D5" s="17"/>
      <c r="E5" s="17"/>
      <c r="F5" s="11"/>
    </row>
    <row r="6" s="2" customFormat="1" ht="20.1" customHeight="1" spans="1:6">
      <c r="A6" s="7"/>
      <c r="B6" s="8"/>
      <c r="C6" s="9"/>
      <c r="D6" s="17"/>
      <c r="E6" s="17"/>
      <c r="F6" s="11"/>
    </row>
    <row r="7" s="2" customFormat="1" ht="20.1" customHeight="1" spans="1:6">
      <c r="A7" s="7"/>
      <c r="B7" s="8"/>
      <c r="C7" s="9"/>
      <c r="D7" s="17"/>
      <c r="E7" s="17"/>
      <c r="F7" s="11"/>
    </row>
    <row r="8" s="2" customFormat="1" ht="20.1" customHeight="1" spans="1:6">
      <c r="A8" s="7"/>
      <c r="B8" s="8"/>
      <c r="C8" s="9"/>
      <c r="D8" s="17"/>
      <c r="E8" s="17"/>
      <c r="F8" s="11"/>
    </row>
    <row r="9" s="2" customFormat="1" ht="20.1" customHeight="1" spans="1:6">
      <c r="A9" s="7"/>
      <c r="B9" s="8"/>
      <c r="C9" s="9"/>
      <c r="D9" s="17"/>
      <c r="E9" s="17"/>
      <c r="F9" s="11"/>
    </row>
    <row r="10" s="2" customFormat="1" ht="20.1" customHeight="1" spans="1:6">
      <c r="A10" s="7"/>
      <c r="B10" s="8"/>
      <c r="C10" s="9"/>
      <c r="D10" s="17"/>
      <c r="E10" s="17"/>
      <c r="F10" s="11"/>
    </row>
    <row r="11" s="2" customFormat="1" ht="20.1" customHeight="1" spans="1:6">
      <c r="A11" s="7"/>
      <c r="B11" s="8"/>
      <c r="C11" s="9"/>
      <c r="D11" s="17"/>
      <c r="E11" s="17"/>
      <c r="F11" s="11"/>
    </row>
    <row r="12" s="2" customFormat="1" ht="20.1" customHeight="1" spans="1:6">
      <c r="A12" s="7"/>
      <c r="B12" s="8"/>
      <c r="C12" s="9"/>
      <c r="D12" s="17"/>
      <c r="E12" s="17"/>
      <c r="F12" s="11"/>
    </row>
    <row r="13" s="2" customFormat="1" ht="20.1" customHeight="1" spans="1:6">
      <c r="A13" s="7"/>
      <c r="B13" s="8"/>
      <c r="C13" s="9"/>
      <c r="D13" s="17"/>
      <c r="E13" s="17"/>
      <c r="F13" s="11"/>
    </row>
    <row r="14" s="2" customFormat="1" ht="20.1" customHeight="1" spans="1:6">
      <c r="A14" s="7"/>
      <c r="B14" s="8"/>
      <c r="C14" s="9"/>
      <c r="D14" s="17"/>
      <c r="E14" s="17"/>
      <c r="F14" s="11"/>
    </row>
    <row r="15" s="2" customFormat="1" ht="20.1" customHeight="1" spans="1:6">
      <c r="A15" s="7"/>
      <c r="B15" s="8"/>
      <c r="C15" s="9"/>
      <c r="D15" s="17"/>
      <c r="E15" s="17"/>
      <c r="F15" s="11"/>
    </row>
    <row r="16" s="2" customFormat="1" ht="20.1" customHeight="1" spans="1:6">
      <c r="A16" s="7"/>
      <c r="B16" s="8"/>
      <c r="C16" s="9"/>
      <c r="D16" s="17"/>
      <c r="E16" s="17"/>
      <c r="F16" s="11"/>
    </row>
    <row r="17" s="2" customFormat="1" ht="20.1" customHeight="1" spans="1:9">
      <c r="A17" s="7"/>
      <c r="B17" s="8"/>
      <c r="C17" s="9"/>
      <c r="D17" s="17"/>
      <c r="E17" s="17"/>
      <c r="F17" s="11"/>
      <c r="I17" s="11"/>
    </row>
    <row r="18" s="2" customFormat="1" ht="20.1" customHeight="1" spans="1:6">
      <c r="A18" s="7"/>
      <c r="B18" s="8"/>
      <c r="C18" s="9"/>
      <c r="D18" s="17"/>
      <c r="E18" s="17"/>
      <c r="F18" s="11"/>
    </row>
    <row r="19" s="2" customFormat="1" ht="20.1" customHeight="1" spans="1:6">
      <c r="A19" s="7"/>
      <c r="B19" s="8"/>
      <c r="C19" s="9"/>
      <c r="D19" s="17"/>
      <c r="E19" s="17"/>
      <c r="F19" s="11"/>
    </row>
    <row r="20" s="2" customFormat="1" ht="20.1" customHeight="1" spans="1:6">
      <c r="A20" s="7"/>
      <c r="B20" s="8"/>
      <c r="C20" s="9"/>
      <c r="D20" s="17"/>
      <c r="E20" s="17"/>
      <c r="F20" s="11"/>
    </row>
    <row r="21" s="2" customFormat="1" ht="20.1" customHeight="1" spans="1:6">
      <c r="A21" s="7"/>
      <c r="B21" s="8"/>
      <c r="C21" s="9"/>
      <c r="D21" s="17"/>
      <c r="E21" s="17"/>
      <c r="F21" s="11"/>
    </row>
    <row r="22" s="2" customFormat="1" ht="20.1" customHeight="1" spans="1:6">
      <c r="A22" s="7"/>
      <c r="B22" s="8"/>
      <c r="C22" s="9"/>
      <c r="D22" s="17"/>
      <c r="E22" s="17"/>
      <c r="F22" s="11"/>
    </row>
    <row r="23" s="2" customFormat="1" ht="20.1" customHeight="1" spans="1:6">
      <c r="A23" s="13" t="s">
        <v>704</v>
      </c>
      <c r="B23" s="14"/>
      <c r="C23" s="9"/>
      <c r="D23" s="17">
        <f>SUM(D5:D22)</f>
        <v>0</v>
      </c>
      <c r="E23" s="17">
        <f>SUM(E5:E22)</f>
        <v>0</v>
      </c>
      <c r="F23" s="11"/>
    </row>
    <row r="24" s="2" customFormat="1" customHeight="1" spans="1:1">
      <c r="A24" s="2">
        <f>预计负债!A24</f>
        <v>0</v>
      </c>
    </row>
    <row r="25" s="2" customFormat="1" customHeight="1" spans="1:1">
      <c r="A25" s="15" t="e">
        <f>CONCATENATE(#REF!,#REF!,#REF!,#REF!,#REF!,#REF!,#REF!)</f>
        <v>#REF!</v>
      </c>
    </row>
  </sheetData>
  <mergeCells count="3">
    <mergeCell ref="A1:F1"/>
    <mergeCell ref="A2:F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6">
    <pageSetUpPr fitToPage="1"/>
  </sheetPr>
  <dimension ref="A1:I25"/>
  <sheetViews>
    <sheetView view="pageBreakPreview" zoomScaleNormal="100" workbookViewId="0">
      <selection activeCell="P21" sqref="P21"/>
    </sheetView>
  </sheetViews>
  <sheetFormatPr defaultColWidth="9" defaultRowHeight="15.75" customHeight="1"/>
  <cols>
    <col min="1" max="1" width="6.375" style="4" customWidth="1"/>
    <col min="2" max="2" width="23" style="4" customWidth="1"/>
    <col min="3" max="3" width="13.375" style="4" customWidth="1"/>
    <col min="4" max="4" width="17.125" style="4" customWidth="1"/>
    <col min="5" max="6" width="16.5" style="4" customWidth="1"/>
    <col min="7" max="7" width="28.125" style="4" customWidth="1"/>
    <col min="8" max="16384" width="9" style="4"/>
  </cols>
  <sheetData>
    <row r="1" s="1" customFormat="1" ht="24.95" customHeight="1" spans="1:7">
      <c r="A1" s="5" t="s">
        <v>742</v>
      </c>
      <c r="B1" s="5"/>
      <c r="C1" s="5"/>
      <c r="D1" s="5"/>
      <c r="E1" s="5"/>
      <c r="F1" s="5"/>
      <c r="G1" s="5"/>
    </row>
    <row r="2" s="2" customFormat="1" ht="20.1" customHeight="1" spans="1:7">
      <c r="A2" s="3" t="e">
        <f>CONCATENATE(#REF!,#REF!,#REF!,#REF!,#REF!,#REF!,#REF!)</f>
        <v>#REF!</v>
      </c>
      <c r="B2" s="3"/>
      <c r="C2" s="3"/>
      <c r="D2" s="3"/>
      <c r="E2" s="3"/>
      <c r="F2" s="3"/>
      <c r="G2" s="3"/>
    </row>
    <row r="3" s="2" customFormat="1" ht="20.1" customHeight="1" spans="1:7">
      <c r="A3" s="2" t="e">
        <f>#REF!&amp;#REF!</f>
        <v>#REF!</v>
      </c>
      <c r="G3" s="6" t="s">
        <v>1</v>
      </c>
    </row>
    <row r="4" s="3" customFormat="1" ht="24.95" customHeight="1" spans="1:7">
      <c r="A4" s="7" t="s">
        <v>3</v>
      </c>
      <c r="B4" s="7" t="s">
        <v>155</v>
      </c>
      <c r="C4" s="7" t="s">
        <v>162</v>
      </c>
      <c r="D4" s="7" t="s">
        <v>250</v>
      </c>
      <c r="E4" s="7" t="s">
        <v>91</v>
      </c>
      <c r="F4" s="7" t="s">
        <v>92</v>
      </c>
      <c r="G4" s="7" t="s">
        <v>6</v>
      </c>
    </row>
    <row r="5" s="2" customFormat="1" ht="20.1" customHeight="1" spans="1:7">
      <c r="A5" s="7"/>
      <c r="B5" s="8"/>
      <c r="C5" s="9"/>
      <c r="D5" s="7"/>
      <c r="E5" s="10"/>
      <c r="F5" s="10"/>
      <c r="G5" s="11"/>
    </row>
    <row r="6" s="2" customFormat="1" ht="20.1" customHeight="1" spans="1:7">
      <c r="A6" s="7"/>
      <c r="B6" s="8"/>
      <c r="C6" s="9"/>
      <c r="D6" s="7"/>
      <c r="E6" s="10"/>
      <c r="F6" s="10"/>
      <c r="G6" s="11"/>
    </row>
    <row r="7" s="2" customFormat="1" ht="20.1" customHeight="1" spans="1:7">
      <c r="A7" s="7"/>
      <c r="B7" s="8"/>
      <c r="C7" s="9"/>
      <c r="D7" s="7"/>
      <c r="E7" s="10"/>
      <c r="F7" s="10"/>
      <c r="G7" s="11"/>
    </row>
    <row r="8" s="2" customFormat="1" ht="20.1" customHeight="1" spans="1:7">
      <c r="A8" s="7"/>
      <c r="B8" s="8"/>
      <c r="C8" s="9"/>
      <c r="D8" s="7"/>
      <c r="E8" s="10"/>
      <c r="F8" s="10"/>
      <c r="G8" s="11"/>
    </row>
    <row r="9" s="2" customFormat="1" ht="20.1" customHeight="1" spans="1:7">
      <c r="A9" s="7"/>
      <c r="B9" s="8"/>
      <c r="C9" s="9"/>
      <c r="D9" s="7"/>
      <c r="E9" s="10"/>
      <c r="F9" s="10"/>
      <c r="G9" s="11"/>
    </row>
    <row r="10" s="2" customFormat="1" ht="20.1" customHeight="1" spans="1:7">
      <c r="A10" s="7"/>
      <c r="B10" s="8"/>
      <c r="C10" s="9"/>
      <c r="D10" s="7"/>
      <c r="E10" s="10"/>
      <c r="F10" s="10"/>
      <c r="G10" s="11"/>
    </row>
    <row r="11" s="2" customFormat="1" ht="20.1" customHeight="1" spans="1:7">
      <c r="A11" s="7"/>
      <c r="B11" s="8"/>
      <c r="C11" s="9"/>
      <c r="D11" s="7"/>
      <c r="E11" s="10"/>
      <c r="F11" s="10"/>
      <c r="G11" s="11"/>
    </row>
    <row r="12" s="2" customFormat="1" ht="20.1" customHeight="1" spans="1:7">
      <c r="A12" s="7"/>
      <c r="B12" s="8"/>
      <c r="C12" s="9"/>
      <c r="D12" s="7"/>
      <c r="E12" s="10"/>
      <c r="F12" s="10"/>
      <c r="G12" s="11"/>
    </row>
    <row r="13" s="2" customFormat="1" ht="20.1" customHeight="1" spans="1:7">
      <c r="A13" s="7"/>
      <c r="B13" s="8"/>
      <c r="C13" s="9"/>
      <c r="D13" s="7"/>
      <c r="E13" s="10"/>
      <c r="F13" s="10"/>
      <c r="G13" s="11"/>
    </row>
    <row r="14" s="2" customFormat="1" ht="20.1" customHeight="1" spans="1:9">
      <c r="A14" s="7"/>
      <c r="B14" s="8"/>
      <c r="C14" s="9"/>
      <c r="D14" s="7"/>
      <c r="E14" s="10"/>
      <c r="F14" s="10"/>
      <c r="G14" s="11"/>
      <c r="I14" s="11"/>
    </row>
    <row r="15" s="2" customFormat="1" ht="20.1" customHeight="1" spans="1:7">
      <c r="A15" s="7"/>
      <c r="B15" s="8"/>
      <c r="C15" s="9"/>
      <c r="D15" s="7"/>
      <c r="E15" s="10"/>
      <c r="F15" s="10"/>
      <c r="G15" s="11"/>
    </row>
    <row r="16" s="2" customFormat="1" ht="20.1" customHeight="1" spans="1:7">
      <c r="A16" s="7"/>
      <c r="B16" s="8"/>
      <c r="C16" s="9"/>
      <c r="D16" s="7"/>
      <c r="E16" s="10"/>
      <c r="F16" s="10"/>
      <c r="G16" s="11"/>
    </row>
    <row r="17" s="2" customFormat="1" ht="20.1" customHeight="1" spans="1:7">
      <c r="A17" s="7"/>
      <c r="B17" s="8"/>
      <c r="C17" s="9"/>
      <c r="D17" s="7"/>
      <c r="E17" s="10"/>
      <c r="F17" s="10"/>
      <c r="G17" s="11"/>
    </row>
    <row r="18" s="2" customFormat="1" ht="20.1" customHeight="1" spans="1:7">
      <c r="A18" s="7"/>
      <c r="B18" s="8"/>
      <c r="C18" s="9"/>
      <c r="D18" s="7"/>
      <c r="E18" s="12"/>
      <c r="F18" s="10"/>
      <c r="G18" s="11"/>
    </row>
    <row r="19" s="2" customFormat="1" ht="20.1" customHeight="1" spans="1:7">
      <c r="A19" s="7"/>
      <c r="B19" s="8"/>
      <c r="C19" s="9"/>
      <c r="D19" s="7"/>
      <c r="E19" s="10"/>
      <c r="F19" s="10"/>
      <c r="G19" s="11"/>
    </row>
    <row r="20" s="2" customFormat="1" ht="20.1" customHeight="1" spans="1:7">
      <c r="A20" s="7"/>
      <c r="B20" s="8"/>
      <c r="C20" s="9"/>
      <c r="D20" s="7"/>
      <c r="E20" s="10"/>
      <c r="F20" s="10"/>
      <c r="G20" s="11"/>
    </row>
    <row r="21" s="2" customFormat="1" ht="20.1" customHeight="1" spans="1:7">
      <c r="A21" s="7"/>
      <c r="B21" s="8"/>
      <c r="C21" s="9"/>
      <c r="D21" s="7"/>
      <c r="E21" s="10"/>
      <c r="F21" s="10"/>
      <c r="G21" s="11"/>
    </row>
    <row r="22" s="2" customFormat="1" ht="20.1" customHeight="1" spans="1:7">
      <c r="A22" s="7"/>
      <c r="B22" s="8"/>
      <c r="C22" s="9"/>
      <c r="D22" s="7"/>
      <c r="E22" s="10"/>
      <c r="F22" s="10"/>
      <c r="G22" s="11"/>
    </row>
    <row r="23" s="2" customFormat="1" ht="20.1" customHeight="1" spans="1:7">
      <c r="A23" s="13" t="s">
        <v>743</v>
      </c>
      <c r="B23" s="14"/>
      <c r="C23" s="9"/>
      <c r="D23" s="7"/>
      <c r="E23" s="10">
        <f>SUM(E5:E22)</f>
        <v>0</v>
      </c>
      <c r="F23" s="10">
        <f>SUM(F5:F22)</f>
        <v>0</v>
      </c>
      <c r="G23" s="11"/>
    </row>
    <row r="24" s="2" customFormat="1" customHeight="1" spans="1:1">
      <c r="A24" s="2">
        <f>递延所得税负债!A24</f>
        <v>0</v>
      </c>
    </row>
    <row r="25" s="2" customFormat="1" customHeight="1" spans="1:1">
      <c r="A25" s="15" t="e">
        <f>CONCATENATE(#REF!,#REF!,#REF!,#REF!,#REF!,#REF!,#REF!)</f>
        <v>#REF!</v>
      </c>
    </row>
  </sheetData>
  <mergeCells count="3">
    <mergeCell ref="A1:G1"/>
    <mergeCell ref="A2:G2"/>
    <mergeCell ref="A23:B23"/>
  </mergeCells>
  <printOptions horizontalCentered="1"/>
  <pageMargins left="0.62992125984252" right="0.62992125984252" top="0.708661417322835" bottom="0.590551181102362" header="1.02362204724409" footer="0.511811023622047"/>
  <pageSetup paperSize="9" fitToHeight="0" orientation="landscape" horizontalDpi="300" verticalDpi="300"/>
  <headerFooter scaleWithDoc="0">
    <oddFooter>&amp;C&amp;"宋体,常规"&amp;10第 &amp;P 页，共 &amp;N 页&amp;R&amp;"宋体,常规"&amp;10评估机构：中环松德（北京）资产评估有限公司</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view="pageBreakPreview" zoomScaleNormal="100" workbookViewId="0">
      <selection activeCell="L45" sqref="L45"/>
    </sheetView>
  </sheetViews>
  <sheetFormatPr defaultColWidth="9" defaultRowHeight="15.75" customHeight="1"/>
  <cols>
    <col min="1" max="1" width="5.875" style="4" customWidth="1"/>
    <col min="2" max="2" width="16.625" style="4" customWidth="1"/>
    <col min="3" max="3" width="13.625" style="4" customWidth="1"/>
    <col min="4" max="5" width="12.125" style="4" customWidth="1"/>
    <col min="6" max="7" width="9.375" style="4" customWidth="1"/>
    <col min="8" max="8" width="15.125" style="4" customWidth="1"/>
    <col min="9" max="9" width="12.875" style="4" customWidth="1"/>
    <col min="10" max="10" width="14.875" style="4" customWidth="1"/>
    <col min="11" max="11" width="12.875" style="4" customWidth="1"/>
    <col min="12" max="16384" width="9" style="4"/>
  </cols>
  <sheetData>
    <row r="1" s="308" customFormat="1" ht="24.95" customHeight="1" spans="1:11">
      <c r="A1" s="5" t="s">
        <v>144</v>
      </c>
      <c r="B1" s="5"/>
      <c r="C1" s="5"/>
      <c r="D1" s="5"/>
      <c r="E1" s="5"/>
      <c r="F1" s="5"/>
      <c r="G1" s="5"/>
      <c r="H1" s="5"/>
      <c r="I1" s="5"/>
      <c r="J1" s="5"/>
      <c r="K1" s="5"/>
    </row>
    <row r="2" s="2" customFormat="1" ht="20.1" customHeight="1" spans="1:11">
      <c r="A2" s="3" t="e">
        <f>CONCATENATE(#REF!,#REF!,#REF!,#REF!,#REF!,#REF!,#REF!)</f>
        <v>#REF!</v>
      </c>
      <c r="B2" s="3"/>
      <c r="C2" s="3"/>
      <c r="D2" s="3"/>
      <c r="E2" s="3"/>
      <c r="F2" s="3"/>
      <c r="G2" s="3"/>
      <c r="H2" s="3"/>
      <c r="I2" s="3"/>
      <c r="J2" s="3"/>
      <c r="K2" s="3"/>
    </row>
    <row r="3" s="2" customFormat="1" ht="20.1" customHeight="1" spans="1:11">
      <c r="A3" s="2" t="e">
        <f>#REF!&amp;#REF!</f>
        <v>#REF!</v>
      </c>
      <c r="K3" s="6" t="s">
        <v>1</v>
      </c>
    </row>
    <row r="4" s="3" customFormat="1" ht="20.1" customHeight="1" spans="1:11">
      <c r="A4" s="7" t="s">
        <v>3</v>
      </c>
      <c r="B4" s="7" t="s">
        <v>145</v>
      </c>
      <c r="C4" s="7" t="s">
        <v>146</v>
      </c>
      <c r="D4" s="7" t="s">
        <v>147</v>
      </c>
      <c r="E4" s="7" t="s">
        <v>135</v>
      </c>
      <c r="F4" s="7" t="s">
        <v>148</v>
      </c>
      <c r="G4" s="7" t="s">
        <v>137</v>
      </c>
      <c r="H4" s="7" t="s">
        <v>91</v>
      </c>
      <c r="I4" s="7" t="s">
        <v>149</v>
      </c>
      <c r="J4" s="7" t="s">
        <v>92</v>
      </c>
      <c r="K4" s="7" t="s">
        <v>116</v>
      </c>
    </row>
    <row r="5" s="2" customFormat="1" ht="20.1" customHeight="1" spans="1:11">
      <c r="A5" s="7"/>
      <c r="B5" s="8"/>
      <c r="C5" s="7"/>
      <c r="D5" s="9"/>
      <c r="E5" s="9"/>
      <c r="F5" s="7"/>
      <c r="G5" s="7"/>
      <c r="H5" s="10"/>
      <c r="I5" s="10"/>
      <c r="J5" s="10"/>
      <c r="K5" s="10" t="str">
        <f t="shared" ref="K5:K23" si="0">IF(H5=0,"",(J5-H5)/H5*100)</f>
        <v/>
      </c>
    </row>
    <row r="6" s="2" customFormat="1" ht="20.1" customHeight="1" spans="1:11">
      <c r="A6" s="7"/>
      <c r="B6" s="8"/>
      <c r="C6" s="7"/>
      <c r="D6" s="9"/>
      <c r="E6" s="34"/>
      <c r="F6" s="7"/>
      <c r="G6" s="7"/>
      <c r="H6" s="10"/>
      <c r="I6" s="10"/>
      <c r="J6" s="10"/>
      <c r="K6" s="10" t="str">
        <f t="shared" si="0"/>
        <v/>
      </c>
    </row>
    <row r="7" s="2" customFormat="1" ht="20.1" customHeight="1" spans="1:11">
      <c r="A7" s="7"/>
      <c r="B7" s="8"/>
      <c r="C7" s="7"/>
      <c r="D7" s="9"/>
      <c r="E7" s="34"/>
      <c r="F7" s="7"/>
      <c r="G7" s="7"/>
      <c r="H7" s="10"/>
      <c r="I7" s="10"/>
      <c r="J7" s="10"/>
      <c r="K7" s="10" t="str">
        <f t="shared" si="0"/>
        <v/>
      </c>
    </row>
    <row r="8" s="2" customFormat="1" ht="20.1" customHeight="1" spans="1:11">
      <c r="A8" s="7"/>
      <c r="B8" s="8"/>
      <c r="C8" s="7"/>
      <c r="D8" s="9"/>
      <c r="E8" s="34"/>
      <c r="F8" s="7"/>
      <c r="G8" s="7"/>
      <c r="H8" s="10"/>
      <c r="I8" s="10"/>
      <c r="J8" s="10"/>
      <c r="K8" s="10" t="str">
        <f t="shared" si="0"/>
        <v/>
      </c>
    </row>
    <row r="9" s="2" customFormat="1" ht="20.1" customHeight="1" spans="1:11">
      <c r="A9" s="7"/>
      <c r="B9" s="8"/>
      <c r="C9" s="7"/>
      <c r="D9" s="9"/>
      <c r="E9" s="34"/>
      <c r="F9" s="7"/>
      <c r="G9" s="7"/>
      <c r="H9" s="10"/>
      <c r="I9" s="10"/>
      <c r="J9" s="10"/>
      <c r="K9" s="10" t="str">
        <f t="shared" si="0"/>
        <v/>
      </c>
    </row>
    <row r="10" s="2" customFormat="1" ht="20.1" customHeight="1" spans="1:11">
      <c r="A10" s="7"/>
      <c r="B10" s="8"/>
      <c r="C10" s="7"/>
      <c r="D10" s="9"/>
      <c r="E10" s="34"/>
      <c r="F10" s="7"/>
      <c r="G10" s="7"/>
      <c r="H10" s="10"/>
      <c r="I10" s="10"/>
      <c r="J10" s="10"/>
      <c r="K10" s="10" t="str">
        <f t="shared" si="0"/>
        <v/>
      </c>
    </row>
    <row r="11" s="2" customFormat="1" ht="20.1" customHeight="1" spans="1:11">
      <c r="A11" s="7"/>
      <c r="B11" s="8"/>
      <c r="C11" s="7"/>
      <c r="D11" s="9"/>
      <c r="E11" s="34"/>
      <c r="F11" s="7"/>
      <c r="G11" s="7"/>
      <c r="H11" s="10"/>
      <c r="I11" s="10"/>
      <c r="J11" s="10"/>
      <c r="K11" s="10" t="str">
        <f t="shared" si="0"/>
        <v/>
      </c>
    </row>
    <row r="12" s="2" customFormat="1" ht="20.1" customHeight="1" spans="1:11">
      <c r="A12" s="7"/>
      <c r="B12" s="8"/>
      <c r="C12" s="7"/>
      <c r="D12" s="9"/>
      <c r="E12" s="34"/>
      <c r="F12" s="7"/>
      <c r="G12" s="7"/>
      <c r="H12" s="10"/>
      <c r="I12" s="10"/>
      <c r="J12" s="10"/>
      <c r="K12" s="10" t="str">
        <f t="shared" si="0"/>
        <v/>
      </c>
    </row>
    <row r="13" s="2" customFormat="1" ht="20.1" customHeight="1" spans="1:11">
      <c r="A13" s="7"/>
      <c r="B13" s="8"/>
      <c r="C13" s="7"/>
      <c r="D13" s="9"/>
      <c r="E13" s="34"/>
      <c r="F13" s="7"/>
      <c r="G13" s="7"/>
      <c r="H13" s="10"/>
      <c r="I13" s="10"/>
      <c r="J13" s="10"/>
      <c r="K13" s="10" t="str">
        <f t="shared" si="0"/>
        <v/>
      </c>
    </row>
    <row r="14" s="2" customFormat="1" ht="20.1" customHeight="1" spans="1:11">
      <c r="A14" s="7"/>
      <c r="B14" s="8"/>
      <c r="C14" s="7"/>
      <c r="D14" s="9"/>
      <c r="E14" s="34"/>
      <c r="F14" s="7"/>
      <c r="G14" s="7"/>
      <c r="H14" s="10"/>
      <c r="I14" s="10"/>
      <c r="J14" s="10"/>
      <c r="K14" s="10" t="str">
        <f t="shared" si="0"/>
        <v/>
      </c>
    </row>
    <row r="15" s="2" customFormat="1" ht="20.1" customHeight="1" spans="1:11">
      <c r="A15" s="7"/>
      <c r="B15" s="8"/>
      <c r="C15" s="7"/>
      <c r="D15" s="9"/>
      <c r="E15" s="34"/>
      <c r="F15" s="7"/>
      <c r="G15" s="7"/>
      <c r="H15" s="10"/>
      <c r="I15" s="10"/>
      <c r="J15" s="10"/>
      <c r="K15" s="10" t="str">
        <f t="shared" si="0"/>
        <v/>
      </c>
    </row>
    <row r="16" s="2" customFormat="1" ht="20.1" customHeight="1" spans="1:11">
      <c r="A16" s="7"/>
      <c r="B16" s="8"/>
      <c r="C16" s="7"/>
      <c r="D16" s="9"/>
      <c r="E16" s="34"/>
      <c r="F16" s="7"/>
      <c r="G16" s="7"/>
      <c r="H16" s="10"/>
      <c r="I16" s="72"/>
      <c r="J16" s="10"/>
      <c r="K16" s="10" t="str">
        <f t="shared" si="0"/>
        <v/>
      </c>
    </row>
    <row r="17" s="2" customFormat="1" ht="20.1" customHeight="1" spans="1:11">
      <c r="A17" s="7"/>
      <c r="B17" s="8"/>
      <c r="C17" s="7"/>
      <c r="D17" s="9"/>
      <c r="E17" s="34"/>
      <c r="F17" s="7"/>
      <c r="G17" s="7"/>
      <c r="H17" s="12"/>
      <c r="I17" s="10"/>
      <c r="J17" s="42"/>
      <c r="K17" s="10" t="str">
        <f t="shared" si="0"/>
        <v/>
      </c>
    </row>
    <row r="18" s="2" customFormat="1" ht="20.1" customHeight="1" spans="1:11">
      <c r="A18" s="7"/>
      <c r="B18" s="8"/>
      <c r="C18" s="7"/>
      <c r="D18" s="9"/>
      <c r="E18" s="34"/>
      <c r="F18" s="7"/>
      <c r="G18" s="7"/>
      <c r="H18" s="10"/>
      <c r="I18" s="47"/>
      <c r="J18" s="10"/>
      <c r="K18" s="10" t="str">
        <f t="shared" si="0"/>
        <v/>
      </c>
    </row>
    <row r="19" s="2" customFormat="1" ht="20.1" customHeight="1" spans="1:11">
      <c r="A19" s="7"/>
      <c r="B19" s="8"/>
      <c r="C19" s="7"/>
      <c r="D19" s="9"/>
      <c r="E19" s="34"/>
      <c r="F19" s="7"/>
      <c r="G19" s="7"/>
      <c r="H19" s="10"/>
      <c r="I19" s="10"/>
      <c r="J19" s="10"/>
      <c r="K19" s="10" t="str">
        <f t="shared" si="0"/>
        <v/>
      </c>
    </row>
    <row r="20" s="2" customFormat="1" ht="20.1" customHeight="1" spans="1:11">
      <c r="A20" s="7"/>
      <c r="B20" s="8"/>
      <c r="C20" s="7"/>
      <c r="D20" s="9"/>
      <c r="E20" s="34"/>
      <c r="F20" s="7"/>
      <c r="G20" s="7"/>
      <c r="H20" s="10"/>
      <c r="I20" s="10"/>
      <c r="J20" s="10"/>
      <c r="K20" s="10" t="str">
        <f t="shared" si="0"/>
        <v/>
      </c>
    </row>
    <row r="21" s="2" customFormat="1" ht="20.1" customHeight="1" spans="1:11">
      <c r="A21" s="7"/>
      <c r="B21" s="8"/>
      <c r="C21" s="7"/>
      <c r="D21" s="9"/>
      <c r="E21" s="172"/>
      <c r="F21" s="7"/>
      <c r="G21" s="7"/>
      <c r="H21" s="10"/>
      <c r="I21" s="10"/>
      <c r="J21" s="10"/>
      <c r="K21" s="10" t="str">
        <f t="shared" si="0"/>
        <v/>
      </c>
    </row>
    <row r="22" s="2" customFormat="1" ht="20.1" customHeight="1" spans="1:11">
      <c r="A22" s="7"/>
      <c r="B22" s="8"/>
      <c r="C22" s="7"/>
      <c r="D22" s="9"/>
      <c r="E22" s="34"/>
      <c r="F22" s="7"/>
      <c r="G22" s="7"/>
      <c r="H22" s="10"/>
      <c r="I22" s="10"/>
      <c r="J22" s="10"/>
      <c r="K22" s="10" t="str">
        <f t="shared" si="0"/>
        <v/>
      </c>
    </row>
    <row r="23" s="2" customFormat="1" ht="20.1" customHeight="1" spans="1:11">
      <c r="A23" s="7"/>
      <c r="B23" s="8"/>
      <c r="C23" s="7"/>
      <c r="D23" s="9"/>
      <c r="E23" s="34"/>
      <c r="F23" s="7"/>
      <c r="G23" s="7"/>
      <c r="H23" s="10"/>
      <c r="I23" s="10"/>
      <c r="J23" s="10"/>
      <c r="K23" s="10" t="str">
        <f t="shared" si="0"/>
        <v/>
      </c>
    </row>
    <row r="24" s="2" customFormat="1" ht="20.1" customHeight="1" spans="1:11">
      <c r="A24" s="7"/>
      <c r="B24" s="8"/>
      <c r="C24" s="7"/>
      <c r="D24" s="9"/>
      <c r="E24" s="34"/>
      <c r="F24" s="7"/>
      <c r="G24" s="7"/>
      <c r="H24" s="10"/>
      <c r="I24" s="10"/>
      <c r="J24" s="10"/>
      <c r="K24" s="10"/>
    </row>
    <row r="25" s="2" customFormat="1" ht="20.1" customHeight="1" spans="1:11">
      <c r="A25" s="13" t="s">
        <v>139</v>
      </c>
      <c r="B25" s="14"/>
      <c r="C25" s="11"/>
      <c r="D25" s="9"/>
      <c r="E25" s="11"/>
      <c r="F25" s="11"/>
      <c r="G25" s="11"/>
      <c r="H25" s="10">
        <f>SUM(H5:H24)</f>
        <v>0</v>
      </c>
      <c r="I25" s="10"/>
      <c r="J25" s="10">
        <f>SUM(J5:J24)</f>
        <v>0</v>
      </c>
      <c r="K25" s="10" t="str">
        <f>IF(H25=0,"",(J25-H25)/H25*100)</f>
        <v/>
      </c>
    </row>
    <row r="26" s="2" customFormat="1" ht="20.1" customHeight="1" spans="1:1">
      <c r="A26" s="15" t="e">
        <f>'交易性-债券'!A23</f>
        <v>#REF!</v>
      </c>
    </row>
    <row r="27" s="2" customFormat="1" ht="20.1" customHeight="1" spans="1:1">
      <c r="A27" s="15" t="e">
        <f>CONCATENATE(#REF!,#REF!,#REF!,#REF!,#REF!,#REF!,#REF!)</f>
        <v>#REF!</v>
      </c>
    </row>
    <row r="28" ht="20.1" customHeight="1"/>
    <row r="29" ht="20.1" customHeight="1"/>
    <row r="30" ht="20.1" customHeight="1"/>
    <row r="31" ht="20.1" customHeight="1"/>
    <row r="32" ht="20.1" customHeight="1"/>
    <row r="33" ht="20.1" customHeight="1"/>
  </sheetData>
  <mergeCells count="3">
    <mergeCell ref="A1:K1"/>
    <mergeCell ref="A2:K2"/>
    <mergeCell ref="A25:B25"/>
  </mergeCells>
  <printOptions horizontalCentered="1"/>
  <pageMargins left="0.62992125984252" right="0.62992125984252" top="0.708661417322835" bottom="0.590551181102362" header="1.02362204724409" footer="0.511811023622047"/>
  <pageSetup paperSize="9" scale="92" fitToHeight="0" orientation="landscape" horizontalDpi="300" verticalDpi="300"/>
  <headerFooter scaleWithDoc="0">
    <oddFooter>&amp;C&amp;"宋体,常规"&amp;10第 &amp;P 页，共 &amp;N 页&amp;R&amp;"宋体,常规"&amp;10评估机构：中环松德（北京）资产评估有限公司</oddFooter>
  </headerFooter>
  <legacyDrawing r:id="rId2"/>
</worksheet>
</file>

<file path=docProps/app.xml><?xml version="1.0" encoding="utf-8"?>
<Properties xmlns="http://schemas.openxmlformats.org/officeDocument/2006/extended-properties" xmlns:vt="http://schemas.openxmlformats.org/officeDocument/2006/docPropsVTypes">
  <Manager>康峻山</Manager>
  <Company>银信四川</Company>
  <Application>Microsoft Excel</Application>
  <HeadingPairs>
    <vt:vector size="2" baseType="variant">
      <vt:variant>
        <vt:lpstr>工作表</vt:lpstr>
      </vt:variant>
      <vt:variant>
        <vt:i4>86</vt:i4>
      </vt:variant>
    </vt:vector>
  </HeadingPairs>
  <TitlesOfParts>
    <vt:vector size="86" baseType="lpstr">
      <vt:lpstr>资产负债表</vt:lpstr>
      <vt:lpstr>流动汇总</vt:lpstr>
      <vt:lpstr>现金</vt:lpstr>
      <vt:lpstr>银行存款</vt:lpstr>
      <vt:lpstr>其他货币资金</vt:lpstr>
      <vt:lpstr>交易性金融资产汇总</vt:lpstr>
      <vt:lpstr>交易性-股票</vt:lpstr>
      <vt:lpstr>交易性-债券</vt:lpstr>
      <vt:lpstr>交易性-基金</vt:lpstr>
      <vt:lpstr>衍生金融资产</vt:lpstr>
      <vt:lpstr>应收票据</vt:lpstr>
      <vt:lpstr>应收账款</vt:lpstr>
      <vt:lpstr>应收款项融资</vt:lpstr>
      <vt:lpstr>预付账款</vt:lpstr>
      <vt:lpstr>其他应收款</vt:lpstr>
      <vt:lpstr>存货汇总</vt:lpstr>
      <vt:lpstr>材料采购（在途物资）</vt:lpstr>
      <vt:lpstr>原材料</vt:lpstr>
      <vt:lpstr>在库周转材料</vt:lpstr>
      <vt:lpstr>委托加工物资</vt:lpstr>
      <vt:lpstr>产成品（库存商品）</vt:lpstr>
      <vt:lpstr>在产品（自制半成品）</vt:lpstr>
      <vt:lpstr>发出商品</vt:lpstr>
      <vt:lpstr>在用周转材料</vt:lpstr>
      <vt:lpstr>开发成本</vt:lpstr>
      <vt:lpstr>开发产品</vt:lpstr>
      <vt:lpstr>合同资产</vt:lpstr>
      <vt:lpstr>持有待售资产</vt:lpstr>
      <vt:lpstr>一年到期非流动资产</vt:lpstr>
      <vt:lpstr>其他流动资产</vt:lpstr>
      <vt:lpstr>非流动资产汇总</vt:lpstr>
      <vt:lpstr>债权投资</vt:lpstr>
      <vt:lpstr>其他债权投资</vt:lpstr>
      <vt:lpstr>长期应收</vt:lpstr>
      <vt:lpstr>股权投资</vt:lpstr>
      <vt:lpstr>其他权益工具投资</vt:lpstr>
      <vt:lpstr>其他非流动金融资产</vt:lpstr>
      <vt:lpstr>4-5-1投资性房地产</vt:lpstr>
      <vt:lpstr>4-5-2投资性房地产</vt:lpstr>
      <vt:lpstr>4-5-3投资性地产</vt:lpstr>
      <vt:lpstr>4-5-4投资性地产</vt:lpstr>
      <vt:lpstr>房屋建筑物</vt:lpstr>
      <vt:lpstr>构筑物</vt:lpstr>
      <vt:lpstr>管道沟槽</vt:lpstr>
      <vt:lpstr>机器设备</vt:lpstr>
      <vt:lpstr>车辆</vt:lpstr>
      <vt:lpstr>电子设备</vt:lpstr>
      <vt:lpstr>土地</vt:lpstr>
      <vt:lpstr>在建工程汇总</vt:lpstr>
      <vt:lpstr>在建（土建）</vt:lpstr>
      <vt:lpstr>在建（设备）</vt:lpstr>
      <vt:lpstr>生产性生物资产</vt:lpstr>
      <vt:lpstr>油气资产</vt:lpstr>
      <vt:lpstr>使用权资产</vt:lpstr>
      <vt:lpstr>无形资产汇总</vt:lpstr>
      <vt:lpstr>无形-土地</vt:lpstr>
      <vt:lpstr>无形-矿业权</vt:lpstr>
      <vt:lpstr>无形-其他</vt:lpstr>
      <vt:lpstr>开发支出</vt:lpstr>
      <vt:lpstr>商誉</vt:lpstr>
      <vt:lpstr>长期待摊费用</vt:lpstr>
      <vt:lpstr>递延所得税资产</vt:lpstr>
      <vt:lpstr>其他非流动资产</vt:lpstr>
      <vt:lpstr>流动负债汇总</vt:lpstr>
      <vt:lpstr>短期借款</vt:lpstr>
      <vt:lpstr>交易性金融负债</vt:lpstr>
      <vt:lpstr>衍生金融负债</vt:lpstr>
      <vt:lpstr>应付票据</vt:lpstr>
      <vt:lpstr>应付账款</vt:lpstr>
      <vt:lpstr>预收账款</vt:lpstr>
      <vt:lpstr>合同负债</vt:lpstr>
      <vt:lpstr>职工薪酬</vt:lpstr>
      <vt:lpstr>应交税费</vt:lpstr>
      <vt:lpstr>其他应付款</vt:lpstr>
      <vt:lpstr>持有待售负债</vt:lpstr>
      <vt:lpstr>一年到期非流动负债</vt:lpstr>
      <vt:lpstr>其他流动负债</vt:lpstr>
      <vt:lpstr>非流动负债汇总 </vt:lpstr>
      <vt:lpstr>长期借款</vt:lpstr>
      <vt:lpstr>应付债券</vt:lpstr>
      <vt:lpstr>租赁负债</vt:lpstr>
      <vt:lpstr>长期应付款</vt:lpstr>
      <vt:lpstr>预计负债</vt:lpstr>
      <vt:lpstr>递延收益</vt:lpstr>
      <vt:lpstr>递延所得税负债</vt:lpstr>
      <vt:lpstr>其他非流动负债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新版通用申报表</dc:title>
  <dc:creator>康峻山</dc:creator>
  <cp:lastModifiedBy>王博达</cp:lastModifiedBy>
  <cp:revision>2018</cp:revision>
  <dcterms:created xsi:type="dcterms:W3CDTF">1999-04-07T08:44:00Z</dcterms:created>
  <cp:lastPrinted>2023-11-22T03:32:00Z</cp:lastPrinted>
  <dcterms:modified xsi:type="dcterms:W3CDTF">2023-12-20T02:21:33Z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8023473178184A6B98D5433B244391F6_13</vt:lpwstr>
  </property>
  <property fmtid="{D5CDD505-2E9C-101B-9397-08002B2CF9AE}" pid="3" name="KSOProductBuildVer">
    <vt:lpwstr>2052-11.8.6.8811</vt:lpwstr>
  </property>
</Properties>
</file>